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natron sales\Documents\Estimation samples\"/>
    </mc:Choice>
  </mc:AlternateContent>
  <bookViews>
    <workbookView xWindow="0" yWindow="0" windowWidth="28800" windowHeight="12300"/>
  </bookViews>
  <sheets>
    <sheet name="SUMMARY" sheetId="21" r:id="rId1"/>
    <sheet name="BASE ESTIMATE" sheetId="20" r:id="rId2"/>
  </sheets>
  <definedNames>
    <definedName name="_xlnm._FilterDatabase" localSheetId="1" hidden="1">'BASE ESTIMATE'!$I$1:$I$299</definedName>
    <definedName name="_xlnm.Print_Area" localSheetId="1">'BASE ESTIMATE'!$A$1:$U$78</definedName>
    <definedName name="_xlnm.Print_Area" localSheetId="0">SUMMARY!$A$1:$K$25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1" i="20" l="1"/>
  <c r="S71" i="20" s="1"/>
  <c r="H71" i="20"/>
  <c r="R71" i="20" s="1"/>
  <c r="M70" i="20"/>
  <c r="S70" i="20" s="1"/>
  <c r="H70" i="20"/>
  <c r="R70" i="20" s="1"/>
  <c r="M69" i="20"/>
  <c r="S69" i="20" s="1"/>
  <c r="H69" i="20"/>
  <c r="R69" i="20" s="1"/>
  <c r="M68" i="20"/>
  <c r="S68" i="20" s="1"/>
  <c r="H68" i="20"/>
  <c r="R68" i="20" s="1"/>
  <c r="M67" i="20"/>
  <c r="S67" i="20" s="1"/>
  <c r="H67" i="20"/>
  <c r="R67" i="20" s="1"/>
  <c r="M66" i="20"/>
  <c r="S66" i="20" s="1"/>
  <c r="H66" i="20"/>
  <c r="R66" i="20" s="1"/>
  <c r="M63" i="20"/>
  <c r="S63" i="20" s="1"/>
  <c r="H63" i="20"/>
  <c r="R63" i="20" s="1"/>
  <c r="M62" i="20"/>
  <c r="S62" i="20" s="1"/>
  <c r="H62" i="20"/>
  <c r="R62" i="20" s="1"/>
  <c r="M61" i="20"/>
  <c r="S61" i="20" s="1"/>
  <c r="H61" i="20"/>
  <c r="R61" i="20" s="1"/>
  <c r="M60" i="20"/>
  <c r="S60" i="20" s="1"/>
  <c r="H60" i="20"/>
  <c r="R60" i="20" s="1"/>
  <c r="M57" i="20"/>
  <c r="S57" i="20" s="1"/>
  <c r="H57" i="20"/>
  <c r="R57" i="20" s="1"/>
  <c r="M56" i="20"/>
  <c r="S56" i="20" s="1"/>
  <c r="H56" i="20"/>
  <c r="R56" i="20" s="1"/>
  <c r="M55" i="20"/>
  <c r="S55" i="20" s="1"/>
  <c r="H55" i="20"/>
  <c r="R55" i="20" s="1"/>
  <c r="M54" i="20"/>
  <c r="S54" i="20" s="1"/>
  <c r="H54" i="20"/>
  <c r="R54" i="20" s="1"/>
  <c r="M53" i="20"/>
  <c r="S53" i="20" s="1"/>
  <c r="H53" i="20"/>
  <c r="R53" i="20" s="1"/>
  <c r="P52" i="20"/>
  <c r="M52" i="20"/>
  <c r="S52" i="20" s="1"/>
  <c r="H52" i="20"/>
  <c r="R52" i="20" s="1"/>
  <c r="M51" i="20"/>
  <c r="S51" i="20" s="1"/>
  <c r="H51" i="20"/>
  <c r="R51" i="20" s="1"/>
  <c r="M50" i="20"/>
  <c r="S50" i="20" s="1"/>
  <c r="H50" i="20"/>
  <c r="R50" i="20" s="1"/>
  <c r="M49" i="20"/>
  <c r="S49" i="20" s="1"/>
  <c r="T49" i="20" s="1"/>
  <c r="H49" i="20"/>
  <c r="R49" i="20" s="1"/>
  <c r="M48" i="20"/>
  <c r="S48" i="20" s="1"/>
  <c r="H48" i="20"/>
  <c r="R48" i="20" s="1"/>
  <c r="M47" i="20"/>
  <c r="S47" i="20" s="1"/>
  <c r="H47" i="20"/>
  <c r="R47" i="20" s="1"/>
  <c r="M28" i="20"/>
  <c r="S28" i="20" s="1"/>
  <c r="H28" i="20"/>
  <c r="R28" i="20" s="1"/>
  <c r="M27" i="20"/>
  <c r="S27" i="20" s="1"/>
  <c r="T27" i="20" s="1"/>
  <c r="H27" i="20"/>
  <c r="R27" i="20" s="1"/>
  <c r="H44" i="20"/>
  <c r="H43" i="20"/>
  <c r="H42" i="20"/>
  <c r="H41" i="20"/>
  <c r="H40" i="20"/>
  <c r="H37" i="20"/>
  <c r="H36" i="20"/>
  <c r="A29" i="20"/>
  <c r="A30" i="20"/>
  <c r="A31" i="20"/>
  <c r="A32" i="20"/>
  <c r="A33" i="20"/>
  <c r="A34" i="20"/>
  <c r="A38" i="20"/>
  <c r="A39" i="20"/>
  <c r="A45" i="20"/>
  <c r="A46" i="20"/>
  <c r="A58" i="20"/>
  <c r="A59" i="20"/>
  <c r="A64" i="20"/>
  <c r="A65" i="20"/>
  <c r="A72" i="20"/>
  <c r="K62" i="20" l="1"/>
  <c r="N62" i="20" s="1"/>
  <c r="T28" i="20"/>
  <c r="T57" i="20"/>
  <c r="T62" i="20"/>
  <c r="P57" i="20"/>
  <c r="P62" i="20"/>
  <c r="K68" i="20"/>
  <c r="N68" i="20" s="1"/>
  <c r="T71" i="20"/>
  <c r="T47" i="20"/>
  <c r="T54" i="20"/>
  <c r="T51" i="20"/>
  <c r="T60" i="20"/>
  <c r="T63" i="20"/>
  <c r="P68" i="20"/>
  <c r="T69" i="20"/>
  <c r="T66" i="20"/>
  <c r="T48" i="20"/>
  <c r="K56" i="20"/>
  <c r="N56" i="20" s="1"/>
  <c r="T67" i="20"/>
  <c r="P69" i="20"/>
  <c r="P27" i="20"/>
  <c r="T50" i="20"/>
  <c r="P48" i="20"/>
  <c r="P53" i="20"/>
  <c r="T56" i="20"/>
  <c r="K48" i="20"/>
  <c r="N48" i="20" s="1"/>
  <c r="K52" i="20"/>
  <c r="N52" i="20" s="1"/>
  <c r="P56" i="20"/>
  <c r="T61" i="20"/>
  <c r="P63" i="20"/>
  <c r="T68" i="20"/>
  <c r="T70" i="20"/>
  <c r="T55" i="20"/>
  <c r="T53" i="20"/>
  <c r="P49" i="20"/>
  <c r="T52" i="20"/>
  <c r="P55" i="20"/>
  <c r="P67" i="20"/>
  <c r="K28" i="20"/>
  <c r="N28" i="20" s="1"/>
  <c r="K50" i="20"/>
  <c r="N50" i="20" s="1"/>
  <c r="K54" i="20"/>
  <c r="N54" i="20" s="1"/>
  <c r="P47" i="20"/>
  <c r="P71" i="20"/>
  <c r="K27" i="20"/>
  <c r="N27" i="20" s="1"/>
  <c r="K49" i="20"/>
  <c r="N49" i="20" s="1"/>
  <c r="K53" i="20"/>
  <c r="N53" i="20" s="1"/>
  <c r="K57" i="20"/>
  <c r="N57" i="20" s="1"/>
  <c r="K69" i="20"/>
  <c r="N69" i="20" s="1"/>
  <c r="P28" i="20"/>
  <c r="P50" i="20"/>
  <c r="P54" i="20"/>
  <c r="P60" i="20"/>
  <c r="P66" i="20"/>
  <c r="P70" i="20"/>
  <c r="K47" i="20"/>
  <c r="N47" i="20" s="1"/>
  <c r="K51" i="20"/>
  <c r="N51" i="20" s="1"/>
  <c r="K55" i="20"/>
  <c r="N55" i="20" s="1"/>
  <c r="K61" i="20"/>
  <c r="N61" i="20" s="1"/>
  <c r="K67" i="20"/>
  <c r="N67" i="20" s="1"/>
  <c r="K71" i="20"/>
  <c r="N71" i="20" s="1"/>
  <c r="K60" i="20"/>
  <c r="N60" i="20" s="1"/>
  <c r="K66" i="20"/>
  <c r="N66" i="20" s="1"/>
  <c r="K70" i="20"/>
  <c r="N70" i="20" s="1"/>
  <c r="P51" i="20"/>
  <c r="P61" i="20"/>
  <c r="K63" i="20"/>
  <c r="N63" i="20" s="1"/>
  <c r="A21" i="20" l="1"/>
  <c r="A22" i="20"/>
  <c r="A23" i="20"/>
  <c r="A24" i="20"/>
  <c r="A25" i="20"/>
  <c r="M36" i="20"/>
  <c r="S36" i="20" s="1"/>
  <c r="P36" i="20"/>
  <c r="C14" i="21"/>
  <c r="B14" i="21"/>
  <c r="M37" i="20"/>
  <c r="S37" i="20" s="1"/>
  <c r="M44" i="20"/>
  <c r="S44" i="20" s="1"/>
  <c r="M43" i="20"/>
  <c r="S43" i="20" s="1"/>
  <c r="M42" i="20"/>
  <c r="S42" i="20" s="1"/>
  <c r="M41" i="20"/>
  <c r="S41" i="20" s="1"/>
  <c r="M40" i="20"/>
  <c r="S40" i="20" s="1"/>
  <c r="M35" i="20"/>
  <c r="S35" i="20" s="1"/>
  <c r="K37" i="20"/>
  <c r="N37" i="20" s="1"/>
  <c r="K44" i="20"/>
  <c r="N44" i="20" s="1"/>
  <c r="R43" i="20"/>
  <c r="P42" i="20"/>
  <c r="R41" i="20"/>
  <c r="K40" i="20"/>
  <c r="N40" i="20" s="1"/>
  <c r="H35" i="20"/>
  <c r="R35" i="20" s="1"/>
  <c r="M26" i="20"/>
  <c r="S26" i="20" s="1"/>
  <c r="H26" i="20"/>
  <c r="K26" i="20" s="1"/>
  <c r="N26" i="20" s="1"/>
  <c r="C15" i="21"/>
  <c r="B15" i="21"/>
  <c r="M20" i="20"/>
  <c r="S20" i="20" s="1"/>
  <c r="M16" i="20"/>
  <c r="S16" i="20" s="1"/>
  <c r="T36" i="20" l="1"/>
  <c r="K36" i="20"/>
  <c r="N36" i="20" s="1"/>
  <c r="R36" i="20"/>
  <c r="T35" i="20"/>
  <c r="P40" i="20"/>
  <c r="R40" i="20"/>
  <c r="K42" i="20"/>
  <c r="N42" i="20" s="1"/>
  <c r="T42" i="20"/>
  <c r="K35" i="20"/>
  <c r="N35" i="20" s="1"/>
  <c r="T43" i="20"/>
  <c r="R42" i="20"/>
  <c r="D14" i="21"/>
  <c r="T40" i="20"/>
  <c r="T44" i="20"/>
  <c r="R44" i="20"/>
  <c r="P35" i="20"/>
  <c r="T41" i="20"/>
  <c r="P37" i="20"/>
  <c r="P41" i="20"/>
  <c r="K41" i="20"/>
  <c r="N41" i="20" s="1"/>
  <c r="K43" i="20"/>
  <c r="N43" i="20" s="1"/>
  <c r="P44" i="20"/>
  <c r="R37" i="20"/>
  <c r="P43" i="20"/>
  <c r="T37" i="20"/>
  <c r="R26" i="20"/>
  <c r="P26" i="20"/>
  <c r="T26" i="20"/>
  <c r="U22" i="20"/>
  <c r="F14" i="21" l="1"/>
  <c r="E14" i="21"/>
  <c r="D15" i="21"/>
  <c r="F15" i="21"/>
  <c r="U30" i="20"/>
  <c r="E15" i="21"/>
  <c r="A15" i="20"/>
  <c r="A17" i="20"/>
  <c r="A18" i="20"/>
  <c r="A19" i="20"/>
  <c r="G14" i="21" l="1"/>
  <c r="A16" i="20"/>
  <c r="A20" i="20" l="1"/>
  <c r="A26" i="20" l="1"/>
  <c r="H16" i="20"/>
  <c r="H20" i="20"/>
  <c r="A27" i="20" l="1"/>
  <c r="K20" i="20"/>
  <c r="N20" i="20" s="1"/>
  <c r="P20" i="20"/>
  <c r="R20" i="20"/>
  <c r="T20" i="20"/>
  <c r="R16" i="20"/>
  <c r="K16" i="20"/>
  <c r="N16" i="20" s="1"/>
  <c r="P16" i="20"/>
  <c r="T16" i="20"/>
  <c r="A28" i="20" l="1"/>
  <c r="A35" i="20" s="1"/>
  <c r="A36" i="20" s="1"/>
  <c r="A37" i="20" s="1"/>
  <c r="R73" i="20"/>
  <c r="P73" i="20"/>
  <c r="U12" i="20"/>
  <c r="N73" i="20"/>
  <c r="K73" i="20"/>
  <c r="F13" i="21"/>
  <c r="E13" i="21"/>
  <c r="A40" i="20" l="1"/>
  <c r="A41" i="20" s="1"/>
  <c r="A42" i="20" s="1"/>
  <c r="D13" i="21"/>
  <c r="A43" i="20" l="1"/>
  <c r="A44" i="20" s="1"/>
  <c r="A47" i="20" s="1"/>
  <c r="A48" i="20" s="1"/>
  <c r="T73" i="20"/>
  <c r="U73" i="20" s="1"/>
  <c r="G15" i="21"/>
  <c r="A49" i="20" l="1"/>
  <c r="A50" i="20" s="1"/>
  <c r="A51" i="20" s="1"/>
  <c r="A52" i="20" s="1"/>
  <c r="A53" i="20" s="1"/>
  <c r="A54" i="20" s="1"/>
  <c r="A55" i="20" s="1"/>
  <c r="A56" i="20" s="1"/>
  <c r="A57" i="20" s="1"/>
  <c r="A60" i="20" s="1"/>
  <c r="A61" i="20" s="1"/>
  <c r="A62" i="20" s="1"/>
  <c r="A63" i="20" s="1"/>
  <c r="A66" i="20" s="1"/>
  <c r="A67" i="20" s="1"/>
  <c r="A68" i="20" s="1"/>
  <c r="A69" i="20" s="1"/>
  <c r="A70" i="20" s="1"/>
  <c r="A71" i="20" s="1"/>
  <c r="C19" i="21"/>
  <c r="C16" i="21"/>
  <c r="C8" i="21"/>
  <c r="C7" i="21"/>
  <c r="B8" i="21"/>
  <c r="B7" i="21"/>
  <c r="B6" i="21"/>
  <c r="B5" i="21"/>
  <c r="B4" i="21"/>
  <c r="F16" i="21" l="1"/>
  <c r="E16" i="21" l="1"/>
  <c r="G13" i="21"/>
  <c r="G16" i="21" s="1"/>
  <c r="D16" i="21"/>
  <c r="U74" i="20"/>
  <c r="T74" i="20"/>
  <c r="E17" i="21" s="1"/>
  <c r="G17" i="21" s="1"/>
  <c r="H14" i="21" l="1"/>
  <c r="H13" i="21"/>
  <c r="H15" i="21"/>
  <c r="T75" i="20"/>
  <c r="U76" i="20"/>
  <c r="T76" i="20" l="1"/>
  <c r="T77" i="20" s="1"/>
  <c r="U75" i="20"/>
  <c r="G18" i="21" s="1"/>
  <c r="G19" i="21" s="1"/>
  <c r="U77" i="20" l="1"/>
</calcChain>
</file>

<file path=xl/sharedStrings.xml><?xml version="1.0" encoding="utf-8"?>
<sst xmlns="http://schemas.openxmlformats.org/spreadsheetml/2006/main" count="225" uniqueCount="101">
  <si>
    <t>DESCRIPTION</t>
  </si>
  <si>
    <t>SUB TOTAL</t>
  </si>
  <si>
    <t>SR #</t>
  </si>
  <si>
    <t>QTY WITH
WASTAGE</t>
  </si>
  <si>
    <t>UNIT OF
MEASURMENT</t>
  </si>
  <si>
    <t>TOTAL ITEM
COST</t>
  </si>
  <si>
    <t>TOTAL TRADE
COST</t>
  </si>
  <si>
    <t>CSI SECT</t>
  </si>
  <si>
    <t>QTY.</t>
  </si>
  <si>
    <t>WASTAGE</t>
  </si>
  <si>
    <t>GENERAL REQUIREMENTS</t>
  </si>
  <si>
    <t>DIV.01</t>
  </si>
  <si>
    <t>GENERAL CONDITIONS</t>
  </si>
  <si>
    <t>LS</t>
  </si>
  <si>
    <t>UNIT LABOR COST</t>
  </si>
  <si>
    <t>TOTAL LABOR COST</t>
  </si>
  <si>
    <t>UNIT MATERIAL COST</t>
  </si>
  <si>
    <t>TOTAL MATERIAL COST</t>
  </si>
  <si>
    <t>REFERENCE SHEET</t>
  </si>
  <si>
    <t>DETAIL SHEET</t>
  </si>
  <si>
    <t>UNIT LABOR HOURS</t>
  </si>
  <si>
    <t>BARE EQUIPMENT COST</t>
  </si>
  <si>
    <t>TOTAL EQUIPMENT COST</t>
  </si>
  <si>
    <t>TOTAL LABOR HOURS</t>
  </si>
  <si>
    <t>Estimate of Materials and Cost of Construction</t>
  </si>
  <si>
    <t>Project Name:</t>
  </si>
  <si>
    <t>Location:</t>
  </si>
  <si>
    <t>Date:</t>
  </si>
  <si>
    <t>Scope of Work:</t>
  </si>
  <si>
    <t>Project Type:</t>
  </si>
  <si>
    <t>Div. No.</t>
  </si>
  <si>
    <t>CSI Division</t>
  </si>
  <si>
    <t>Labor Cost</t>
  </si>
  <si>
    <t>Material Cost</t>
  </si>
  <si>
    <t>Equipment Cost</t>
  </si>
  <si>
    <t>Total Cost</t>
  </si>
  <si>
    <t>% of sub-total cost</t>
  </si>
  <si>
    <t>CSI Summary for Base Bid</t>
  </si>
  <si>
    <t>COST SUMMARY</t>
  </si>
  <si>
    <t>TOTAL BASE BID</t>
  </si>
  <si>
    <t>Total Lab. Hours:</t>
  </si>
  <si>
    <t>Total Lab. Cost:</t>
  </si>
  <si>
    <t>Total Equip. Cost:</t>
  </si>
  <si>
    <t>Total Mat. Cost:</t>
  </si>
  <si>
    <t>Project Management &amp; Supervision</t>
  </si>
  <si>
    <t>Equipment and Tools</t>
  </si>
  <si>
    <t>Mobilization/Demobilization (Temporary Control &amp; Facilities)</t>
  </si>
  <si>
    <t>UNIT COST (Lab+Mat+Equip.)</t>
  </si>
  <si>
    <t>PER HOUR LABOR WAGE</t>
  </si>
  <si>
    <t>COMMERCIAL</t>
  </si>
  <si>
    <t>.</t>
  </si>
  <si>
    <t>PROFIT (20%)</t>
  </si>
  <si>
    <t>OVERHEAD (15%)</t>
  </si>
  <si>
    <t>DIV.23</t>
  </si>
  <si>
    <t>HVAC</t>
  </si>
  <si>
    <t>EA</t>
  </si>
  <si>
    <t>Demolition</t>
  </si>
  <si>
    <t>Remove Existing Lighting</t>
  </si>
  <si>
    <t>Remove Return registers</t>
  </si>
  <si>
    <t>Remove Registers</t>
  </si>
  <si>
    <t>LF</t>
  </si>
  <si>
    <t>4" Dia Ductwork</t>
  </si>
  <si>
    <t>10x6 Ductwork</t>
  </si>
  <si>
    <t>10x10 Ductwork</t>
  </si>
  <si>
    <t>12x8 Ductwork</t>
  </si>
  <si>
    <t>14x14 Ductwork</t>
  </si>
  <si>
    <t>Fan Coil Unit</t>
  </si>
  <si>
    <t>Thermostat</t>
  </si>
  <si>
    <t>Unknown Equipment as HP</t>
  </si>
  <si>
    <t>Volume Damper</t>
  </si>
  <si>
    <t>DIV.02</t>
  </si>
  <si>
    <t>EXISTING CONDITIONS</t>
  </si>
  <si>
    <t>MATERIAL TAX (8.5%)</t>
  </si>
  <si>
    <t>HVAC Items</t>
  </si>
  <si>
    <t>Ductwork</t>
  </si>
  <si>
    <t>Pipes</t>
  </si>
  <si>
    <t>Refrigerant Piping (3/8" Liquid)</t>
  </si>
  <si>
    <t>Refrigerant Piping (5/8" gas)</t>
  </si>
  <si>
    <t>Unit Heater as EDH-1A
3kw, 10.2 MBH, 470 CFM, CBK, WARREN</t>
  </si>
  <si>
    <t>Unit Heater as EDH-2A
3kw, 13.6 MBH, 470 CFM, CBK, WARREN</t>
  </si>
  <si>
    <t>Unit Heater as EDH-1B
1.5kw, 5.11 MBH, 470 CFM, CBK, WARREN</t>
  </si>
  <si>
    <t>Unit Heater as EDH-2B
1.5kw, 6.8 MBH, 470 CFM, CBK, WARREN</t>
  </si>
  <si>
    <t>Energy Recovery Unit as ERV-1
470/470 CFM, 3.9 MCA, 15 MOCP, VAM4700GVJU, 121 LBS</t>
  </si>
  <si>
    <t>Energy Recovery Unit as ERV-2
470/470 CFM, 3.9 MCA, 15 MOCP, VAM4700GVJU, 121 LBS</t>
  </si>
  <si>
    <t>24"x24" Ceiling Return registers
Manf: Titus</t>
  </si>
  <si>
    <t>72"x12" Ceiling Return registers
Manf: Titus</t>
  </si>
  <si>
    <t>High Sidewall Return Resister as 2 (150 CFM)
Manf: Titus</t>
  </si>
  <si>
    <t>High Sidewall Return Resister as 2 (500 CFM)
Manf: Titus</t>
  </si>
  <si>
    <t>HVAC Utilities</t>
  </si>
  <si>
    <t>High Sidewall Return Resister as 3 (275 CFM)
Manf: Titus</t>
  </si>
  <si>
    <t>High Sidewall Return Resister as 3 (300 CFM)
Manf: Titus</t>
  </si>
  <si>
    <t>High Sidewall Return Resister as 4 (150 CFM)
Manf: Titus</t>
  </si>
  <si>
    <t>High Sidewall Return Resister as 4 (170 CFM)
Manf: Titus</t>
  </si>
  <si>
    <t>High Sidewall Return Resister as 4 (500 CFM)
Manf: Titus</t>
  </si>
  <si>
    <t>High Sidewall Return Resister as 5 (275 CFM)
Manf: Titus</t>
  </si>
  <si>
    <t>High Sidewall Return Resister as 5 (300 CFM)
Manf: Titus</t>
  </si>
  <si>
    <t>M0.001 TO FA.102</t>
  </si>
  <si>
    <t>PLAINFIELD PUBLIC LIBRARY - ATRIUM INFILL</t>
  </si>
  <si>
    <t>3/4" Cold Water Pipe</t>
  </si>
  <si>
    <t>HVAC Equipment's</t>
  </si>
  <si>
    <t>HIDDEN DUE TO PRIVACY 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</si>
</sst>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&quot;$&quot;#,##0"/>
    <numFmt numFmtId="166" formatCode="_(&quot;$&quot;* #,##0_);_(&quot;$&quot;* \(#,##0\);_(&quot;$&quot;* &quot;-&quot;??_);_(@_)"/>
    <numFmt numFmtId="167" formatCode="_(&quot;$&quot;* #,##0.0_);_(&quot;$&quot;* \(#,##0.0\);_(&quot;$&quot;* &quot;-&quot;??_);_(@_)"/>
    <numFmt numFmtId="168" formatCode="_(* #,##0_);_(* \(#,##0\);_(* &quot;-&quot;??_);_(@_)"/>
    <numFmt numFmtId="169" formatCode="\+\1\ \(00\)\ 000\-0000"/>
    <numFmt numFmtId="170" formatCode="_-[$$-409]* #,##0.00_ ;_-[$$-409]* \-#,##0.00\ ;_-[$$-409]* &quot;-&quot;??_ ;_-@_ "/>
    <numFmt numFmtId="171" formatCode="0.0%"/>
    <numFmt numFmtId="172" formatCode="0.000"/>
  </numFmts>
  <fonts count="47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4"/>
      <color theme="3" tint="-0.499984740745262"/>
      <name val="Calibri"/>
      <family val="2"/>
      <scheme val="minor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b/>
      <sz val="24"/>
      <name val="Calibri"/>
      <family val="2"/>
      <scheme val="minor"/>
    </font>
    <font>
      <b/>
      <u/>
      <sz val="24"/>
      <name val="Times New Roman"/>
      <family val="1"/>
    </font>
    <font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6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D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theme="1"/>
      </bottom>
      <diagonal/>
    </border>
    <border>
      <left style="thin">
        <color indexed="64"/>
      </left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03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1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35" fillId="0" borderId="0" applyNumberFormat="0" applyFill="0" applyBorder="0" applyAlignment="0" applyProtection="0"/>
    <xf numFmtId="9" fontId="40" fillId="0" borderId="0" applyFont="0" applyFill="0" applyBorder="0" applyAlignment="0" applyProtection="0"/>
  </cellStyleXfs>
  <cellXfs count="202">
    <xf numFmtId="0" fontId="0" fillId="0" borderId="0" xfId="0"/>
    <xf numFmtId="1" fontId="30" fillId="0" borderId="0" xfId="0" applyNumberFormat="1" applyFont="1" applyAlignment="1">
      <alignment vertical="center"/>
    </xf>
    <xf numFmtId="166" fontId="30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0" fillId="0" borderId="0" xfId="0" applyNumberFormat="1" applyFont="1" applyAlignment="1">
      <alignment horizontal="right"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0" fillId="0" borderId="12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0" fontId="30" fillId="0" borderId="0" xfId="0" applyFont="1" applyAlignment="1">
      <alignment vertical="center" wrapText="1"/>
    </xf>
    <xf numFmtId="0" fontId="32" fillId="0" borderId="0" xfId="0" applyFont="1" applyAlignment="1">
      <alignment vertical="center"/>
    </xf>
    <xf numFmtId="1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44" fontId="30" fillId="0" borderId="0" xfId="0" applyNumberFormat="1" applyFont="1" applyAlignment="1">
      <alignment horizontal="center" vertical="center"/>
    </xf>
    <xf numFmtId="0" fontId="34" fillId="0" borderId="0" xfId="0" applyFont="1" applyAlignment="1">
      <alignment vertical="center"/>
    </xf>
    <xf numFmtId="0" fontId="30" fillId="0" borderId="16" xfId="0" applyFont="1" applyBorder="1" applyAlignment="1">
      <alignment vertical="center"/>
    </xf>
    <xf numFmtId="41" fontId="30" fillId="0" borderId="0" xfId="0" applyNumberFormat="1" applyFont="1" applyAlignment="1">
      <alignment vertical="center"/>
    </xf>
    <xf numFmtId="168" fontId="30" fillId="0" borderId="0" xfId="0" applyNumberFormat="1" applyFont="1" applyAlignment="1">
      <alignment horizontal="right"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 wrapText="1"/>
    </xf>
    <xf numFmtId="0" fontId="27" fillId="0" borderId="12" xfId="0" applyFont="1" applyBorder="1" applyAlignment="1">
      <alignment vertical="center"/>
    </xf>
    <xf numFmtId="0" fontId="27" fillId="0" borderId="14" xfId="0" applyFont="1" applyBorder="1" applyAlignment="1">
      <alignment vertical="center"/>
    </xf>
    <xf numFmtId="0" fontId="27" fillId="0" borderId="0" xfId="0" applyFont="1" applyAlignment="1">
      <alignment horizontal="center" vertical="center"/>
    </xf>
    <xf numFmtId="0" fontId="27" fillId="0" borderId="13" xfId="0" applyFont="1" applyBorder="1" applyAlignment="1">
      <alignment vertical="center"/>
    </xf>
    <xf numFmtId="44" fontId="30" fillId="0" borderId="0" xfId="74" applyNumberFormat="1" applyFont="1" applyAlignment="1">
      <alignment horizontal="center" vertical="center"/>
    </xf>
    <xf numFmtId="0" fontId="30" fillId="0" borderId="17" xfId="0" applyFont="1" applyBorder="1" applyAlignment="1">
      <alignment vertical="center"/>
    </xf>
    <xf numFmtId="0" fontId="27" fillId="0" borderId="20" xfId="0" applyFont="1" applyBorder="1" applyAlignment="1">
      <alignment vertical="center"/>
    </xf>
    <xf numFmtId="0" fontId="35" fillId="0" borderId="0" xfId="101" applyBorder="1" applyAlignment="1">
      <alignment vertical="top"/>
    </xf>
    <xf numFmtId="169" fontId="37" fillId="0" borderId="0" xfId="0" applyNumberFormat="1" applyFont="1" applyAlignment="1">
      <alignment vertical="center"/>
    </xf>
    <xf numFmtId="0" fontId="29" fillId="0" borderId="14" xfId="0" applyFont="1" applyBorder="1" applyAlignment="1">
      <alignment horizontal="center" vertical="center"/>
    </xf>
    <xf numFmtId="0" fontId="29" fillId="25" borderId="11" xfId="0" applyFont="1" applyFill="1" applyBorder="1" applyAlignment="1">
      <alignment horizontal="center" vertical="center"/>
    </xf>
    <xf numFmtId="41" fontId="30" fillId="25" borderId="10" xfId="0" applyNumberFormat="1" applyFont="1" applyFill="1" applyBorder="1" applyAlignment="1">
      <alignment vertical="center"/>
    </xf>
    <xf numFmtId="0" fontId="30" fillId="25" borderId="10" xfId="0" applyFont="1" applyFill="1" applyBorder="1" applyAlignment="1">
      <alignment vertical="center"/>
    </xf>
    <xf numFmtId="166" fontId="29" fillId="25" borderId="11" xfId="0" applyNumberFormat="1" applyFont="1" applyFill="1" applyBorder="1" applyAlignment="1">
      <alignment vertical="center"/>
    </xf>
    <xf numFmtId="0" fontId="35" fillId="27" borderId="0" xfId="101" applyFill="1" applyBorder="1" applyAlignment="1">
      <alignment vertical="top"/>
    </xf>
    <xf numFmtId="0" fontId="36" fillId="27" borderId="0" xfId="101" applyFont="1" applyFill="1" applyBorder="1" applyAlignment="1">
      <alignment vertical="top"/>
    </xf>
    <xf numFmtId="0" fontId="30" fillId="27" borderId="17" xfId="0" applyFont="1" applyFill="1" applyBorder="1" applyAlignment="1">
      <alignment vertical="center"/>
    </xf>
    <xf numFmtId="0" fontId="28" fillId="27" borderId="17" xfId="0" applyFont="1" applyFill="1" applyBorder="1" applyAlignment="1">
      <alignment horizontal="right" vertical="center"/>
    </xf>
    <xf numFmtId="14" fontId="28" fillId="27" borderId="17" xfId="0" applyNumberFormat="1" applyFont="1" applyFill="1" applyBorder="1" applyAlignment="1">
      <alignment vertical="center"/>
    </xf>
    <xf numFmtId="169" fontId="37" fillId="27" borderId="23" xfId="0" applyNumberFormat="1" applyFont="1" applyFill="1" applyBorder="1" applyAlignment="1">
      <alignment vertical="center"/>
    </xf>
    <xf numFmtId="169" fontId="37" fillId="27" borderId="25" xfId="0" applyNumberFormat="1" applyFont="1" applyFill="1" applyBorder="1" applyAlignment="1">
      <alignment vertical="center"/>
    </xf>
    <xf numFmtId="169" fontId="37" fillId="27" borderId="27" xfId="0" applyNumberFormat="1" applyFont="1" applyFill="1" applyBorder="1" applyAlignment="1">
      <alignment vertical="center"/>
    </xf>
    <xf numFmtId="44" fontId="30" fillId="27" borderId="0" xfId="94" applyFont="1" applyFill="1" applyBorder="1" applyAlignment="1">
      <alignment vertical="center" wrapText="1"/>
    </xf>
    <xf numFmtId="0" fontId="30" fillId="27" borderId="23" xfId="0" applyFont="1" applyFill="1" applyBorder="1" applyAlignment="1">
      <alignment horizontal="center" vertical="center"/>
    </xf>
    <xf numFmtId="0" fontId="29" fillId="27" borderId="18" xfId="0" applyFont="1" applyFill="1" applyBorder="1" applyAlignment="1">
      <alignment horizontal="center" vertical="center"/>
    </xf>
    <xf numFmtId="0" fontId="30" fillId="27" borderId="18" xfId="0" applyFont="1" applyFill="1" applyBorder="1" applyAlignment="1">
      <alignment vertical="center"/>
    </xf>
    <xf numFmtId="44" fontId="30" fillId="27" borderId="18" xfId="94" applyFont="1" applyFill="1" applyBorder="1" applyAlignment="1">
      <alignment vertical="center" wrapText="1"/>
    </xf>
    <xf numFmtId="0" fontId="30" fillId="27" borderId="24" xfId="0" applyFont="1" applyFill="1" applyBorder="1" applyAlignment="1">
      <alignment vertical="center"/>
    </xf>
    <xf numFmtId="0" fontId="30" fillId="27" borderId="25" xfId="0" applyFont="1" applyFill="1" applyBorder="1" applyAlignment="1">
      <alignment horizontal="center" vertical="center"/>
    </xf>
    <xf numFmtId="0" fontId="29" fillId="27" borderId="0" xfId="0" applyFont="1" applyFill="1" applyAlignment="1">
      <alignment horizontal="center" vertical="center"/>
    </xf>
    <xf numFmtId="0" fontId="30" fillId="27" borderId="0" xfId="0" applyFont="1" applyFill="1" applyAlignment="1">
      <alignment vertical="center"/>
    </xf>
    <xf numFmtId="0" fontId="30" fillId="27" borderId="26" xfId="0" applyFont="1" applyFill="1" applyBorder="1" applyAlignment="1">
      <alignment vertical="center"/>
    </xf>
    <xf numFmtId="1" fontId="30" fillId="27" borderId="25" xfId="0" applyNumberFormat="1" applyFont="1" applyFill="1" applyBorder="1" applyAlignment="1">
      <alignment horizontal="center" vertical="center"/>
    </xf>
    <xf numFmtId="0" fontId="0" fillId="27" borderId="0" xfId="0" applyFill="1" applyAlignment="1">
      <alignment vertical="center"/>
    </xf>
    <xf numFmtId="0" fontId="0" fillId="27" borderId="26" xfId="0" applyFill="1" applyBorder="1" applyAlignment="1">
      <alignment vertical="center"/>
    </xf>
    <xf numFmtId="0" fontId="0" fillId="27" borderId="2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30" fillId="0" borderId="29" xfId="0" applyFont="1" applyBorder="1" applyAlignment="1">
      <alignment vertical="center"/>
    </xf>
    <xf numFmtId="0" fontId="0" fillId="0" borderId="28" xfId="0" applyBorder="1" applyAlignment="1">
      <alignment vertical="center"/>
    </xf>
    <xf numFmtId="170" fontId="36" fillId="27" borderId="0" xfId="101" applyNumberFormat="1" applyFont="1" applyFill="1" applyBorder="1" applyAlignment="1">
      <alignment vertical="top"/>
    </xf>
    <xf numFmtId="170" fontId="30" fillId="27" borderId="17" xfId="0" applyNumberFormat="1" applyFont="1" applyFill="1" applyBorder="1" applyAlignment="1">
      <alignment vertical="center"/>
    </xf>
    <xf numFmtId="170" fontId="30" fillId="0" borderId="0" xfId="0" applyNumberFormat="1" applyFont="1" applyAlignment="1">
      <alignment vertical="center"/>
    </xf>
    <xf numFmtId="170" fontId="30" fillId="25" borderId="10" xfId="0" applyNumberFormat="1" applyFont="1" applyFill="1" applyBorder="1" applyAlignment="1">
      <alignment vertical="center"/>
    </xf>
    <xf numFmtId="170" fontId="30" fillId="0" borderId="0" xfId="74" applyNumberFormat="1" applyFont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4" fillId="0" borderId="18" xfId="0" applyFont="1" applyBorder="1" applyAlignment="1">
      <alignment vertical="center"/>
    </xf>
    <xf numFmtId="41" fontId="44" fillId="0" borderId="18" xfId="0" applyNumberFormat="1" applyFont="1" applyBorder="1" applyAlignment="1">
      <alignment horizontal="center" vertical="center"/>
    </xf>
    <xf numFmtId="165" fontId="44" fillId="0" borderId="18" xfId="0" applyNumberFormat="1" applyFont="1" applyBorder="1" applyAlignment="1">
      <alignment horizontal="center" vertical="center"/>
    </xf>
    <xf numFmtId="0" fontId="44" fillId="0" borderId="18" xfId="0" applyFont="1" applyBorder="1" applyAlignment="1">
      <alignment horizontal="center" vertical="center"/>
    </xf>
    <xf numFmtId="0" fontId="41" fillId="29" borderId="18" xfId="0" applyFont="1" applyFill="1" applyBorder="1" applyAlignment="1">
      <alignment horizontal="center" vertical="center"/>
    </xf>
    <xf numFmtId="42" fontId="41" fillId="0" borderId="18" xfId="0" applyNumberFormat="1" applyFont="1" applyBorder="1" applyAlignment="1">
      <alignment vertical="center"/>
    </xf>
    <xf numFmtId="42" fontId="41" fillId="0" borderId="36" xfId="0" applyNumberFormat="1" applyFont="1" applyBorder="1" applyAlignment="1">
      <alignment vertical="center"/>
    </xf>
    <xf numFmtId="0" fontId="41" fillId="0" borderId="21" xfId="0" applyFont="1" applyBorder="1" applyAlignment="1">
      <alignment vertical="center"/>
    </xf>
    <xf numFmtId="0" fontId="44" fillId="0" borderId="10" xfId="0" applyFont="1" applyBorder="1" applyAlignment="1">
      <alignment vertical="center"/>
    </xf>
    <xf numFmtId="0" fontId="41" fillId="0" borderId="10" xfId="0" applyFont="1" applyBorder="1" applyAlignment="1">
      <alignment vertical="center"/>
    </xf>
    <xf numFmtId="41" fontId="44" fillId="0" borderId="10" xfId="0" applyNumberFormat="1" applyFont="1" applyBorder="1" applyAlignment="1">
      <alignment horizontal="center" vertical="center"/>
    </xf>
    <xf numFmtId="165" fontId="44" fillId="0" borderId="10" xfId="0" applyNumberFormat="1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170" fontId="44" fillId="0" borderId="10" xfId="0" applyNumberFormat="1" applyFont="1" applyBorder="1" applyAlignment="1">
      <alignment horizontal="center" vertical="center"/>
    </xf>
    <xf numFmtId="9" fontId="41" fillId="0" borderId="10" xfId="0" applyNumberFormat="1" applyFont="1" applyBorder="1" applyAlignment="1">
      <alignment horizontal="center" vertical="center"/>
    </xf>
    <xf numFmtId="164" fontId="41" fillId="0" borderId="10" xfId="0" applyNumberFormat="1" applyFont="1" applyBorder="1" applyAlignment="1">
      <alignment vertical="center"/>
    </xf>
    <xf numFmtId="164" fontId="41" fillId="0" borderId="31" xfId="0" applyNumberFormat="1" applyFont="1" applyBorder="1" applyAlignment="1">
      <alignment vertical="center"/>
    </xf>
    <xf numFmtId="171" fontId="41" fillId="0" borderId="10" xfId="0" applyNumberFormat="1" applyFont="1" applyBorder="1" applyAlignment="1">
      <alignment horizontal="center" vertical="center"/>
    </xf>
    <xf numFmtId="42" fontId="41" fillId="0" borderId="10" xfId="0" applyNumberFormat="1" applyFont="1" applyBorder="1" applyAlignment="1">
      <alignment vertical="center"/>
    </xf>
    <xf numFmtId="42" fontId="41" fillId="0" borderId="31" xfId="0" applyNumberFormat="1" applyFont="1" applyBorder="1" applyAlignment="1">
      <alignment vertical="center"/>
    </xf>
    <xf numFmtId="0" fontId="41" fillId="0" borderId="37" xfId="0" applyFont="1" applyBorder="1" applyAlignment="1">
      <alignment vertical="center"/>
    </xf>
    <xf numFmtId="0" fontId="44" fillId="0" borderId="0" xfId="0" applyFont="1" applyAlignment="1">
      <alignment vertical="center"/>
    </xf>
    <xf numFmtId="0" fontId="41" fillId="0" borderId="35" xfId="0" applyFont="1" applyBorder="1" applyAlignment="1">
      <alignment vertical="center"/>
    </xf>
    <xf numFmtId="0" fontId="44" fillId="0" borderId="35" xfId="0" applyFont="1" applyBorder="1" applyAlignment="1">
      <alignment vertical="center"/>
    </xf>
    <xf numFmtId="41" fontId="44" fillId="0" borderId="35" xfId="0" applyNumberFormat="1" applyFont="1" applyBorder="1" applyAlignment="1">
      <alignment horizontal="center" vertical="center"/>
    </xf>
    <xf numFmtId="165" fontId="44" fillId="0" borderId="35" xfId="0" applyNumberFormat="1" applyFont="1" applyBorder="1" applyAlignment="1">
      <alignment horizontal="center" vertical="center"/>
    </xf>
    <xf numFmtId="0" fontId="44" fillId="0" borderId="35" xfId="0" applyFont="1" applyBorder="1" applyAlignment="1">
      <alignment horizontal="center" vertical="center"/>
    </xf>
    <xf numFmtId="170" fontId="44" fillId="0" borderId="35" xfId="0" applyNumberFormat="1" applyFont="1" applyBorder="1" applyAlignment="1">
      <alignment horizontal="center" vertical="center"/>
    </xf>
    <xf numFmtId="171" fontId="41" fillId="0" borderId="35" xfId="0" applyNumberFormat="1" applyFont="1" applyBorder="1" applyAlignment="1">
      <alignment horizontal="center" vertical="center"/>
    </xf>
    <xf numFmtId="42" fontId="41" fillId="0" borderId="35" xfId="0" applyNumberFormat="1" applyFont="1" applyBorder="1" applyAlignment="1">
      <alignment vertical="center"/>
    </xf>
    <xf numFmtId="42" fontId="41" fillId="0" borderId="38" xfId="0" applyNumberFormat="1" applyFont="1" applyBorder="1" applyAlignment="1">
      <alignment vertical="center"/>
    </xf>
    <xf numFmtId="0" fontId="44" fillId="0" borderId="40" xfId="0" applyFont="1" applyBorder="1" applyAlignment="1">
      <alignment vertical="center"/>
    </xf>
    <xf numFmtId="41" fontId="44" fillId="0" borderId="40" xfId="0" applyNumberFormat="1" applyFont="1" applyBorder="1" applyAlignment="1">
      <alignment horizontal="center" vertical="center"/>
    </xf>
    <xf numFmtId="165" fontId="44" fillId="0" borderId="40" xfId="0" applyNumberFormat="1" applyFont="1" applyBorder="1" applyAlignment="1">
      <alignment horizontal="center" vertical="center"/>
    </xf>
    <xf numFmtId="0" fontId="44" fillId="0" borderId="40" xfId="0" applyFont="1" applyBorder="1" applyAlignment="1">
      <alignment horizontal="center" vertical="center"/>
    </xf>
    <xf numFmtId="170" fontId="44" fillId="0" borderId="40" xfId="0" applyNumberFormat="1" applyFont="1" applyBorder="1" applyAlignment="1">
      <alignment horizontal="center" vertical="center"/>
    </xf>
    <xf numFmtId="42" fontId="41" fillId="0" borderId="40" xfId="0" applyNumberFormat="1" applyFont="1" applyBorder="1" applyAlignment="1">
      <alignment vertical="center"/>
    </xf>
    <xf numFmtId="42" fontId="41" fillId="0" borderId="41" xfId="0" applyNumberFormat="1" applyFont="1" applyBorder="1" applyAlignment="1">
      <alignment vertical="center"/>
    </xf>
    <xf numFmtId="2" fontId="45" fillId="24" borderId="21" xfId="91" applyNumberFormat="1" applyFont="1" applyFill="1" applyBorder="1" applyAlignment="1">
      <alignment horizontal="center" vertical="center"/>
    </xf>
    <xf numFmtId="2" fontId="45" fillId="24" borderId="10" xfId="91" applyNumberFormat="1" applyFont="1" applyFill="1" applyBorder="1" applyAlignment="1">
      <alignment horizontal="center" vertical="center" wrapText="1"/>
    </xf>
    <xf numFmtId="2" fontId="45" fillId="24" borderId="10" xfId="91" applyNumberFormat="1" applyFont="1" applyFill="1" applyBorder="1" applyAlignment="1">
      <alignment horizontal="center" vertical="center"/>
    </xf>
    <xf numFmtId="170" fontId="45" fillId="24" borderId="10" xfId="91" applyNumberFormat="1" applyFont="1" applyFill="1" applyBorder="1" applyAlignment="1">
      <alignment horizontal="center" vertical="center" wrapText="1"/>
    </xf>
    <xf numFmtId="2" fontId="45" fillId="24" borderId="22" xfId="91" applyNumberFormat="1" applyFont="1" applyFill="1" applyBorder="1" applyAlignment="1">
      <alignment horizontal="center" vertical="center" wrapText="1"/>
    </xf>
    <xf numFmtId="0" fontId="41" fillId="25" borderId="10" xfId="0" applyFont="1" applyFill="1" applyBorder="1" applyAlignment="1">
      <alignment horizontal="center" vertical="center"/>
    </xf>
    <xf numFmtId="0" fontId="41" fillId="25" borderId="10" xfId="0" applyFont="1" applyFill="1" applyBorder="1" applyAlignment="1">
      <alignment vertical="center"/>
    </xf>
    <xf numFmtId="0" fontId="29" fillId="27" borderId="23" xfId="0" applyFont="1" applyFill="1" applyBorder="1" applyAlignment="1">
      <alignment horizontal="left" vertical="center"/>
    </xf>
    <xf numFmtId="0" fontId="29" fillId="27" borderId="25" xfId="0" applyFont="1" applyFill="1" applyBorder="1" applyAlignment="1">
      <alignment horizontal="left" vertical="center"/>
    </xf>
    <xf numFmtId="0" fontId="29" fillId="27" borderId="27" xfId="0" applyFont="1" applyFill="1" applyBorder="1" applyAlignment="1">
      <alignment horizontal="left" vertical="center"/>
    </xf>
    <xf numFmtId="0" fontId="30" fillId="27" borderId="15" xfId="0" applyFont="1" applyFill="1" applyBorder="1" applyAlignment="1">
      <alignment vertical="center"/>
    </xf>
    <xf numFmtId="44" fontId="30" fillId="27" borderId="15" xfId="94" applyFont="1" applyFill="1" applyBorder="1" applyAlignment="1">
      <alignment vertical="center" wrapText="1"/>
    </xf>
    <xf numFmtId="0" fontId="29" fillId="27" borderId="42" xfId="0" applyFont="1" applyFill="1" applyBorder="1" applyAlignment="1">
      <alignment horizontal="center" vertical="center"/>
    </xf>
    <xf numFmtId="170" fontId="30" fillId="27" borderId="18" xfId="94" applyNumberFormat="1" applyFont="1" applyFill="1" applyBorder="1" applyAlignment="1">
      <alignment vertical="center" wrapText="1"/>
    </xf>
    <xf numFmtId="170" fontId="30" fillId="27" borderId="0" xfId="94" applyNumberFormat="1" applyFont="1" applyFill="1" applyBorder="1" applyAlignment="1">
      <alignment vertical="center" wrapText="1"/>
    </xf>
    <xf numFmtId="170" fontId="30" fillId="27" borderId="15" xfId="94" applyNumberFormat="1" applyFont="1" applyFill="1" applyBorder="1" applyAlignment="1">
      <alignment vertical="center" wrapText="1"/>
    </xf>
    <xf numFmtId="170" fontId="0" fillId="27" borderId="0" xfId="0" applyNumberFormat="1" applyFill="1" applyAlignment="1">
      <alignment vertical="center"/>
    </xf>
    <xf numFmtId="170" fontId="30" fillId="27" borderId="0" xfId="0" applyNumberFormat="1" applyFont="1" applyFill="1" applyAlignment="1">
      <alignment vertical="center"/>
    </xf>
    <xf numFmtId="170" fontId="30" fillId="0" borderId="29" xfId="0" applyNumberFormat="1" applyFont="1" applyBorder="1" applyAlignment="1">
      <alignment vertical="center"/>
    </xf>
    <xf numFmtId="9" fontId="30" fillId="27" borderId="18" xfId="102" applyFont="1" applyFill="1" applyBorder="1" applyAlignment="1">
      <alignment vertical="center"/>
    </xf>
    <xf numFmtId="9" fontId="30" fillId="27" borderId="0" xfId="102" applyFont="1" applyFill="1" applyBorder="1" applyAlignment="1">
      <alignment vertical="center"/>
    </xf>
    <xf numFmtId="9" fontId="0" fillId="27" borderId="0" xfId="102" applyFont="1" applyFill="1" applyBorder="1" applyAlignment="1">
      <alignment vertical="center"/>
    </xf>
    <xf numFmtId="9" fontId="0" fillId="0" borderId="29" xfId="102" applyFont="1" applyBorder="1" applyAlignment="1">
      <alignment vertical="center"/>
    </xf>
    <xf numFmtId="9" fontId="0" fillId="0" borderId="0" xfId="102" applyFont="1" applyAlignment="1">
      <alignment vertical="center"/>
    </xf>
    <xf numFmtId="0" fontId="29" fillId="30" borderId="46" xfId="0" applyFont="1" applyFill="1" applyBorder="1" applyAlignment="1">
      <alignment vertical="center"/>
    </xf>
    <xf numFmtId="170" fontId="29" fillId="30" borderId="45" xfId="94" applyNumberFormat="1" applyFont="1" applyFill="1" applyBorder="1" applyAlignment="1">
      <alignment vertical="center"/>
    </xf>
    <xf numFmtId="44" fontId="29" fillId="30" borderId="45" xfId="94" applyFont="1" applyFill="1" applyBorder="1" applyAlignment="1">
      <alignment vertical="center"/>
    </xf>
    <xf numFmtId="9" fontId="29" fillId="30" borderId="47" xfId="102" applyFont="1" applyFill="1" applyBorder="1" applyAlignment="1">
      <alignment vertical="center"/>
    </xf>
    <xf numFmtId="0" fontId="29" fillId="27" borderId="44" xfId="0" applyFont="1" applyFill="1" applyBorder="1" applyAlignment="1">
      <alignment horizontal="center" vertical="center"/>
    </xf>
    <xf numFmtId="0" fontId="30" fillId="27" borderId="19" xfId="0" applyFont="1" applyFill="1" applyBorder="1" applyAlignment="1">
      <alignment vertical="center"/>
    </xf>
    <xf numFmtId="170" fontId="30" fillId="27" borderId="19" xfId="94" applyNumberFormat="1" applyFont="1" applyFill="1" applyBorder="1" applyAlignment="1">
      <alignment vertical="center" wrapText="1"/>
    </xf>
    <xf numFmtId="44" fontId="30" fillId="27" borderId="19" xfId="94" applyFont="1" applyFill="1" applyBorder="1" applyAlignment="1">
      <alignment vertical="center" wrapText="1"/>
    </xf>
    <xf numFmtId="0" fontId="41" fillId="30" borderId="30" xfId="0" applyFont="1" applyFill="1" applyBorder="1" applyAlignment="1">
      <alignment horizontal="center" vertical="center"/>
    </xf>
    <xf numFmtId="0" fontId="41" fillId="30" borderId="11" xfId="0" applyFont="1" applyFill="1" applyBorder="1" applyAlignment="1">
      <alignment horizontal="left" vertical="center"/>
    </xf>
    <xf numFmtId="170" fontId="41" fillId="30" borderId="11" xfId="0" applyNumberFormat="1" applyFont="1" applyFill="1" applyBorder="1" applyAlignment="1">
      <alignment horizontal="center" vertical="center" wrapText="1"/>
    </xf>
    <xf numFmtId="170" fontId="41" fillId="30" borderId="11" xfId="0" applyNumberFormat="1" applyFont="1" applyFill="1" applyBorder="1" applyAlignment="1">
      <alignment horizontal="center" vertical="center"/>
    </xf>
    <xf numFmtId="2" fontId="41" fillId="30" borderId="11" xfId="0" applyNumberFormat="1" applyFont="1" applyFill="1" applyBorder="1" applyAlignment="1">
      <alignment horizontal="center" vertical="center" wrapText="1"/>
    </xf>
    <xf numFmtId="9" fontId="41" fillId="30" borderId="31" xfId="102" applyFont="1" applyFill="1" applyBorder="1" applyAlignment="1">
      <alignment vertical="center" wrapText="1"/>
    </xf>
    <xf numFmtId="0" fontId="29" fillId="30" borderId="45" xfId="0" applyFont="1" applyFill="1" applyBorder="1" applyAlignment="1">
      <alignment horizontal="right" vertical="center"/>
    </xf>
    <xf numFmtId="0" fontId="29" fillId="30" borderId="21" xfId="0" applyFont="1" applyFill="1" applyBorder="1" applyAlignment="1">
      <alignment vertical="center"/>
    </xf>
    <xf numFmtId="0" fontId="29" fillId="30" borderId="10" xfId="0" applyFont="1" applyFill="1" applyBorder="1" applyAlignment="1">
      <alignment horizontal="right" vertical="center"/>
    </xf>
    <xf numFmtId="170" fontId="29" fillId="30" borderId="10" xfId="94" applyNumberFormat="1" applyFont="1" applyFill="1" applyBorder="1" applyAlignment="1">
      <alignment vertical="center"/>
    </xf>
    <xf numFmtId="44" fontId="29" fillId="30" borderId="10" xfId="94" applyFont="1" applyFill="1" applyBorder="1" applyAlignment="1">
      <alignment vertical="center"/>
    </xf>
    <xf numFmtId="9" fontId="29" fillId="30" borderId="22" xfId="102" applyFont="1" applyFill="1" applyBorder="1" applyAlignment="1">
      <alignment vertical="center"/>
    </xf>
    <xf numFmtId="0" fontId="41" fillId="0" borderId="18" xfId="0" applyFont="1" applyBorder="1" applyAlignment="1">
      <alignment horizontal="center" vertical="center" wrapText="1"/>
    </xf>
    <xf numFmtId="171" fontId="30" fillId="27" borderId="43" xfId="102" applyNumberFormat="1" applyFont="1" applyFill="1" applyBorder="1" applyAlignment="1">
      <alignment horizontal="center" vertical="center"/>
    </xf>
    <xf numFmtId="9" fontId="30" fillId="0" borderId="0" xfId="102" applyFont="1" applyAlignment="1">
      <alignment vertical="center"/>
    </xf>
    <xf numFmtId="0" fontId="30" fillId="31" borderId="7" xfId="78" applyNumberFormat="1" applyFont="1" applyFill="1" applyAlignment="1">
      <alignment horizontal="center" vertical="center"/>
    </xf>
    <xf numFmtId="167" fontId="30" fillId="0" borderId="0" xfId="74" applyNumberFormat="1" applyFont="1" applyAlignment="1">
      <alignment vertical="center"/>
    </xf>
    <xf numFmtId="170" fontId="30" fillId="31" borderId="7" xfId="78" applyNumberFormat="1" applyFont="1" applyFill="1" applyAlignment="1">
      <alignment horizontal="center" vertical="center"/>
    </xf>
    <xf numFmtId="0" fontId="28" fillId="32" borderId="0" xfId="0" applyFont="1" applyFill="1" applyAlignment="1">
      <alignment horizontal="center" vertical="center" wrapText="1"/>
    </xf>
    <xf numFmtId="172" fontId="30" fillId="31" borderId="7" xfId="78" applyNumberFormat="1" applyFont="1" applyFill="1" applyAlignment="1">
      <alignment horizontal="center" vertical="center"/>
    </xf>
    <xf numFmtId="2" fontId="45" fillId="33" borderId="10" xfId="91" applyNumberFormat="1" applyFont="1" applyFill="1" applyBorder="1" applyAlignment="1">
      <alignment horizontal="center" vertical="center" wrapText="1"/>
    </xf>
    <xf numFmtId="44" fontId="41" fillId="29" borderId="18" xfId="94" applyFont="1" applyFill="1" applyBorder="1" applyAlignment="1">
      <alignment horizontal="center" vertical="center"/>
    </xf>
    <xf numFmtId="0" fontId="29" fillId="28" borderId="0" xfId="0" applyFont="1" applyFill="1" applyAlignment="1">
      <alignment vertical="center" wrapText="1"/>
    </xf>
    <xf numFmtId="170" fontId="41" fillId="29" borderId="18" xfId="0" applyNumberFormat="1" applyFont="1" applyFill="1" applyBorder="1" applyAlignment="1">
      <alignment horizontal="center" vertical="center"/>
    </xf>
    <xf numFmtId="2" fontId="45" fillId="34" borderId="10" xfId="91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13" fontId="27" fillId="0" borderId="0" xfId="0" applyNumberFormat="1" applyFont="1" applyAlignment="1">
      <alignment vertical="center"/>
    </xf>
    <xf numFmtId="0" fontId="30" fillId="27" borderId="29" xfId="0" applyFont="1" applyFill="1" applyBorder="1" applyAlignment="1">
      <alignment horizontal="left" vertical="center"/>
    </xf>
    <xf numFmtId="0" fontId="30" fillId="27" borderId="28" xfId="0" applyFont="1" applyFill="1" applyBorder="1" applyAlignment="1">
      <alignment horizontal="left" vertical="center"/>
    </xf>
    <xf numFmtId="0" fontId="42" fillId="30" borderId="23" xfId="0" applyFont="1" applyFill="1" applyBorder="1" applyAlignment="1">
      <alignment horizontal="center" vertical="center"/>
    </xf>
    <xf numFmtId="0" fontId="42" fillId="30" borderId="18" xfId="0" applyFont="1" applyFill="1" applyBorder="1" applyAlignment="1">
      <alignment horizontal="center" vertical="center"/>
    </xf>
    <xf numFmtId="0" fontId="42" fillId="30" borderId="24" xfId="0" applyFont="1" applyFill="1" applyBorder="1" applyAlignment="1">
      <alignment horizontal="center" vertical="center"/>
    </xf>
    <xf numFmtId="0" fontId="42" fillId="30" borderId="27" xfId="0" applyFont="1" applyFill="1" applyBorder="1" applyAlignment="1">
      <alignment horizontal="center" vertical="center"/>
    </xf>
    <xf numFmtId="0" fontId="42" fillId="30" borderId="29" xfId="0" applyFont="1" applyFill="1" applyBorder="1" applyAlignment="1">
      <alignment horizontal="center" vertical="center"/>
    </xf>
    <xf numFmtId="0" fontId="42" fillId="30" borderId="28" xfId="0" applyFont="1" applyFill="1" applyBorder="1" applyAlignment="1">
      <alignment horizontal="center" vertical="center"/>
    </xf>
    <xf numFmtId="2" fontId="43" fillId="28" borderId="32" xfId="0" applyNumberFormat="1" applyFont="1" applyFill="1" applyBorder="1" applyAlignment="1">
      <alignment horizontal="center" vertical="center"/>
    </xf>
    <xf numFmtId="2" fontId="43" fillId="28" borderId="33" xfId="0" applyNumberFormat="1" applyFont="1" applyFill="1" applyBorder="1" applyAlignment="1">
      <alignment horizontal="center" vertical="center"/>
    </xf>
    <xf numFmtId="2" fontId="43" fillId="28" borderId="34" xfId="0" applyNumberFormat="1" applyFont="1" applyFill="1" applyBorder="1" applyAlignment="1">
      <alignment horizontal="center" vertical="center"/>
    </xf>
    <xf numFmtId="0" fontId="30" fillId="27" borderId="18" xfId="0" applyFont="1" applyFill="1" applyBorder="1" applyAlignment="1">
      <alignment horizontal="left" vertical="center"/>
    </xf>
    <xf numFmtId="0" fontId="30" fillId="27" borderId="24" xfId="0" applyFont="1" applyFill="1" applyBorder="1" applyAlignment="1">
      <alignment horizontal="left" vertical="center"/>
    </xf>
    <xf numFmtId="0" fontId="30" fillId="27" borderId="0" xfId="0" applyFont="1" applyFill="1" applyAlignment="1">
      <alignment horizontal="left" vertical="center"/>
    </xf>
    <xf numFmtId="0" fontId="30" fillId="27" borderId="26" xfId="0" applyFont="1" applyFill="1" applyBorder="1" applyAlignment="1">
      <alignment horizontal="left" vertical="center"/>
    </xf>
    <xf numFmtId="14" fontId="30" fillId="27" borderId="0" xfId="0" applyNumberFormat="1" applyFont="1" applyFill="1" applyAlignment="1">
      <alignment horizontal="left" vertical="center"/>
    </xf>
    <xf numFmtId="14" fontId="30" fillId="27" borderId="26" xfId="0" applyNumberFormat="1" applyFont="1" applyFill="1" applyBorder="1" applyAlignment="1">
      <alignment horizontal="left" vertical="center"/>
    </xf>
    <xf numFmtId="0" fontId="39" fillId="26" borderId="21" xfId="0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vertical="center" wrapText="1"/>
    </xf>
    <xf numFmtId="0" fontId="39" fillId="26" borderId="22" xfId="0" applyFont="1" applyFill="1" applyBorder="1" applyAlignment="1">
      <alignment horizontal="center" vertical="center" wrapText="1"/>
    </xf>
    <xf numFmtId="169" fontId="38" fillId="27" borderId="0" xfId="0" applyNumberFormat="1" applyFont="1" applyFill="1" applyAlignment="1">
      <alignment horizontal="center" vertical="center"/>
    </xf>
    <xf numFmtId="0" fontId="41" fillId="0" borderId="39" xfId="0" applyFont="1" applyBorder="1" applyAlignment="1">
      <alignment horizontal="center" vertical="center"/>
    </xf>
    <xf numFmtId="0" fontId="41" fillId="0" borderId="40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169" fontId="46" fillId="27" borderId="18" xfId="0" applyNumberFormat="1" applyFont="1" applyFill="1" applyBorder="1" applyAlignment="1">
      <alignment horizontal="left" vertical="center" wrapText="1"/>
    </xf>
    <xf numFmtId="169" fontId="46" fillId="27" borderId="18" xfId="0" applyNumberFormat="1" applyFont="1" applyFill="1" applyBorder="1" applyAlignment="1">
      <alignment horizontal="left" vertical="center"/>
    </xf>
    <xf numFmtId="169" fontId="46" fillId="27" borderId="24" xfId="0" applyNumberFormat="1" applyFont="1" applyFill="1" applyBorder="1" applyAlignment="1">
      <alignment horizontal="left" vertical="center"/>
    </xf>
    <xf numFmtId="169" fontId="46" fillId="27" borderId="0" xfId="0" applyNumberFormat="1" applyFont="1" applyFill="1" applyAlignment="1">
      <alignment horizontal="left" vertical="center" wrapText="1"/>
    </xf>
    <xf numFmtId="169" fontId="46" fillId="27" borderId="0" xfId="0" applyNumberFormat="1" applyFont="1" applyFill="1" applyAlignment="1">
      <alignment horizontal="left" vertical="center"/>
    </xf>
    <xf numFmtId="169" fontId="46" fillId="27" borderId="26" xfId="0" applyNumberFormat="1" applyFont="1" applyFill="1" applyBorder="1" applyAlignment="1">
      <alignment horizontal="left" vertical="center"/>
    </xf>
    <xf numFmtId="14" fontId="46" fillId="27" borderId="0" xfId="0" applyNumberFormat="1" applyFont="1" applyFill="1" applyAlignment="1">
      <alignment horizontal="left" vertical="center"/>
    </xf>
    <xf numFmtId="14" fontId="46" fillId="27" borderId="26" xfId="0" applyNumberFormat="1" applyFont="1" applyFill="1" applyBorder="1" applyAlignment="1">
      <alignment horizontal="left" vertical="center"/>
    </xf>
    <xf numFmtId="169" fontId="46" fillId="27" borderId="29" xfId="0" applyNumberFormat="1" applyFont="1" applyFill="1" applyBorder="1" applyAlignment="1">
      <alignment horizontal="left" vertical="center"/>
    </xf>
    <xf numFmtId="169" fontId="46" fillId="27" borderId="28" xfId="0" applyNumberFormat="1" applyFont="1" applyFill="1" applyBorder="1" applyAlignment="1">
      <alignment horizontal="left" vertical="center"/>
    </xf>
  </cellXfs>
  <cellStyles count="103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Percent" xfId="102" builtinId="5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E4E4E4"/>
      <color rgb="FFDCDCDC"/>
      <color rgb="FFFFFFCC"/>
      <color rgb="FFFFFF99"/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Zeros="0" tabSelected="1" view="pageBreakPreview" topLeftCell="B1" zoomScaleSheetLayoutView="100" workbookViewId="0">
      <selection activeCell="C5" sqref="C5:D5"/>
    </sheetView>
  </sheetViews>
  <sheetFormatPr defaultColWidth="8.88671875" defaultRowHeight="15" x14ac:dyDescent="0.2"/>
  <cols>
    <col min="1" max="1" width="6.109375" style="9" customWidth="1"/>
    <col min="2" max="2" width="11.33203125" style="3" bestFit="1" customWidth="1"/>
    <col min="3" max="3" width="104.77734375" style="3" customWidth="1"/>
    <col min="4" max="4" width="10.21875" style="66" bestFit="1" customWidth="1"/>
    <col min="5" max="5" width="13.6640625" style="66" bestFit="1" customWidth="1"/>
    <col min="6" max="6" width="15.6640625" style="66" bestFit="1" customWidth="1"/>
    <col min="7" max="7" width="9.33203125" style="6" bestFit="1" customWidth="1"/>
    <col min="8" max="8" width="16.77734375" style="131" bestFit="1" customWidth="1"/>
    <col min="9" max="16384" width="8.88671875" style="3"/>
  </cols>
  <sheetData>
    <row r="1" spans="1:10" s="6" customFormat="1" x14ac:dyDescent="0.2">
      <c r="A1" s="47"/>
      <c r="B1" s="48"/>
      <c r="C1" s="49"/>
      <c r="D1" s="121"/>
      <c r="E1" s="121"/>
      <c r="F1" s="121"/>
      <c r="G1" s="50"/>
      <c r="H1" s="127"/>
      <c r="I1" s="49"/>
      <c r="J1" s="51"/>
    </row>
    <row r="2" spans="1:10" s="6" customFormat="1" ht="30.75" thickBot="1" x14ac:dyDescent="0.25">
      <c r="A2" s="175" t="s">
        <v>38</v>
      </c>
      <c r="B2" s="176"/>
      <c r="C2" s="176"/>
      <c r="D2" s="176"/>
      <c r="E2" s="176"/>
      <c r="F2" s="176"/>
      <c r="G2" s="176"/>
      <c r="H2" s="176"/>
      <c r="I2" s="176"/>
      <c r="J2" s="177"/>
    </row>
    <row r="3" spans="1:10" s="6" customFormat="1" ht="16.5" thickTop="1" thickBot="1" x14ac:dyDescent="0.25">
      <c r="A3" s="52"/>
      <c r="B3" s="53"/>
      <c r="C3" s="54"/>
      <c r="D3" s="122"/>
      <c r="E3" s="122"/>
      <c r="F3" s="122"/>
      <c r="G3" s="46"/>
      <c r="H3" s="128"/>
      <c r="I3" s="54"/>
      <c r="J3" s="55"/>
    </row>
    <row r="4" spans="1:10" s="6" customFormat="1" ht="15" customHeight="1" x14ac:dyDescent="0.2">
      <c r="A4" s="52"/>
      <c r="B4" s="115" t="str">
        <f>'BASE ESTIMATE'!J4</f>
        <v>Project Name:</v>
      </c>
      <c r="C4" s="178" t="s">
        <v>97</v>
      </c>
      <c r="D4" s="179"/>
      <c r="E4" s="122"/>
      <c r="F4" s="122"/>
      <c r="G4" s="46"/>
      <c r="H4" s="128"/>
      <c r="I4" s="54"/>
      <c r="J4" s="55"/>
    </row>
    <row r="5" spans="1:10" s="6" customFormat="1" x14ac:dyDescent="0.2">
      <c r="A5" s="52"/>
      <c r="B5" s="116" t="str">
        <f>'BASE ESTIMATE'!J5</f>
        <v>Location:</v>
      </c>
      <c r="C5" s="180" t="s">
        <v>100</v>
      </c>
      <c r="D5" s="181"/>
      <c r="E5" s="122"/>
      <c r="F5" s="122"/>
      <c r="G5" s="46"/>
      <c r="H5" s="128"/>
      <c r="I5" s="54"/>
      <c r="J5" s="55"/>
    </row>
    <row r="6" spans="1:10" s="6" customFormat="1" x14ac:dyDescent="0.2">
      <c r="A6" s="52"/>
      <c r="B6" s="116" t="str">
        <f>'BASE ESTIMATE'!J6</f>
        <v>Date:</v>
      </c>
      <c r="C6" s="182">
        <v>45804</v>
      </c>
      <c r="D6" s="183"/>
      <c r="E6" s="122"/>
      <c r="F6" s="122"/>
      <c r="G6" s="46"/>
      <c r="H6" s="128"/>
      <c r="I6" s="54"/>
      <c r="J6" s="55"/>
    </row>
    <row r="7" spans="1:10" s="6" customFormat="1" x14ac:dyDescent="0.2">
      <c r="A7" s="52"/>
      <c r="B7" s="116" t="str">
        <f>'BASE ESTIMATE'!J7</f>
        <v>Project Type:</v>
      </c>
      <c r="C7" s="180" t="str">
        <f>'BASE ESTIMATE'!K7</f>
        <v>COMMERCIAL</v>
      </c>
      <c r="D7" s="181"/>
      <c r="E7" s="122"/>
      <c r="F7" s="122"/>
      <c r="G7" s="46"/>
      <c r="H7" s="128"/>
      <c r="I7" s="54"/>
      <c r="J7" s="55"/>
    </row>
    <row r="8" spans="1:10" s="6" customFormat="1" ht="15.6" customHeight="1" thickBot="1" x14ac:dyDescent="0.25">
      <c r="A8" s="52"/>
      <c r="B8" s="117" t="str">
        <f>'BASE ESTIMATE'!J8</f>
        <v>Scope of Work:</v>
      </c>
      <c r="C8" s="167" t="str">
        <f>'BASE ESTIMATE'!K8</f>
        <v>HVAC</v>
      </c>
      <c r="D8" s="168"/>
      <c r="E8" s="122"/>
      <c r="F8" s="122"/>
      <c r="G8" s="46"/>
      <c r="H8" s="128"/>
      <c r="I8" s="54"/>
      <c r="J8" s="55"/>
    </row>
    <row r="9" spans="1:10" s="6" customFormat="1" ht="15.75" thickBot="1" x14ac:dyDescent="0.25">
      <c r="A9" s="52"/>
      <c r="B9" s="53"/>
      <c r="C9" s="54"/>
      <c r="D9" s="122"/>
      <c r="E9" s="122"/>
      <c r="F9" s="122"/>
      <c r="G9" s="46"/>
      <c r="H9" s="128"/>
      <c r="I9" s="54"/>
      <c r="J9" s="55"/>
    </row>
    <row r="10" spans="1:10" s="6" customFormat="1" x14ac:dyDescent="0.2">
      <c r="A10" s="52"/>
      <c r="B10" s="169" t="s">
        <v>37</v>
      </c>
      <c r="C10" s="170"/>
      <c r="D10" s="170"/>
      <c r="E10" s="170"/>
      <c r="F10" s="170"/>
      <c r="G10" s="170"/>
      <c r="H10" s="171"/>
      <c r="I10" s="54"/>
      <c r="J10" s="55"/>
    </row>
    <row r="11" spans="1:10" s="6" customFormat="1" ht="15.75" thickBot="1" x14ac:dyDescent="0.25">
      <c r="A11" s="52"/>
      <c r="B11" s="172"/>
      <c r="C11" s="173"/>
      <c r="D11" s="173"/>
      <c r="E11" s="173"/>
      <c r="F11" s="173"/>
      <c r="G11" s="173"/>
      <c r="H11" s="174"/>
      <c r="I11" s="54"/>
      <c r="J11" s="55"/>
    </row>
    <row r="12" spans="1:10" s="6" customFormat="1" ht="15" customHeight="1" thickBot="1" x14ac:dyDescent="0.25">
      <c r="A12" s="52"/>
      <c r="B12" s="140" t="s">
        <v>30</v>
      </c>
      <c r="C12" s="141" t="s">
        <v>31</v>
      </c>
      <c r="D12" s="142" t="s">
        <v>32</v>
      </c>
      <c r="E12" s="143" t="s">
        <v>33</v>
      </c>
      <c r="F12" s="143" t="s">
        <v>34</v>
      </c>
      <c r="G12" s="144" t="s">
        <v>35</v>
      </c>
      <c r="H12" s="145" t="s">
        <v>36</v>
      </c>
      <c r="I12" s="54"/>
      <c r="J12" s="55"/>
    </row>
    <row r="13" spans="1:10" s="6" customFormat="1" x14ac:dyDescent="0.2">
      <c r="A13" s="52"/>
      <c r="B13" s="136" t="s">
        <v>11</v>
      </c>
      <c r="C13" s="137" t="s">
        <v>12</v>
      </c>
      <c r="D13" s="138">
        <f>SUM('BASE ESTIMATE'!N13:N21)</f>
        <v>0</v>
      </c>
      <c r="E13" s="138">
        <f>SUM('BASE ESTIMATE'!R13:R21)</f>
        <v>0</v>
      </c>
      <c r="F13" s="138">
        <f>SUM('BASE ESTIMATE'!P13:P21)</f>
        <v>0</v>
      </c>
      <c r="G13" s="139">
        <f>D13+E13+F13</f>
        <v>0</v>
      </c>
      <c r="H13" s="153" t="e">
        <f>G13/G16</f>
        <v>#DIV/0!</v>
      </c>
      <c r="I13" s="54"/>
      <c r="J13" s="55"/>
    </row>
    <row r="14" spans="1:10" s="6" customFormat="1" x14ac:dyDescent="0.2">
      <c r="A14" s="52"/>
      <c r="B14" s="136" t="str">
        <f>'BASE ESTIMATE'!D22</f>
        <v>DIV.02</v>
      </c>
      <c r="C14" s="137" t="str">
        <f>'BASE ESTIMATE'!E22</f>
        <v>EXISTING CONDITIONS</v>
      </c>
      <c r="D14" s="138">
        <f>SUM('BASE ESTIMATE'!N23:N29)</f>
        <v>0</v>
      </c>
      <c r="E14" s="138">
        <f>SUM('BASE ESTIMATE'!R23:R29)</f>
        <v>0</v>
      </c>
      <c r="F14" s="138">
        <f>SUM('BASE ESTIMATE'!P23:P29)</f>
        <v>0</v>
      </c>
      <c r="G14" s="139">
        <f>D14+E14+F14</f>
        <v>0</v>
      </c>
      <c r="H14" s="153" t="e">
        <f>G14/G17</f>
        <v>#DIV/0!</v>
      </c>
      <c r="I14" s="54"/>
      <c r="J14" s="55"/>
    </row>
    <row r="15" spans="1:10" s="6" customFormat="1" x14ac:dyDescent="0.2">
      <c r="A15" s="52"/>
      <c r="B15" s="120" t="str">
        <f>'BASE ESTIMATE'!D30</f>
        <v>DIV.23</v>
      </c>
      <c r="C15" s="118" t="str">
        <f>'BASE ESTIMATE'!E30</f>
        <v>HVAC</v>
      </c>
      <c r="D15" s="123">
        <f>SUM('BASE ESTIMATE'!N31:N72)</f>
        <v>0</v>
      </c>
      <c r="E15" s="123">
        <f>SUM('BASE ESTIMATE'!R31:R72)</f>
        <v>0</v>
      </c>
      <c r="F15" s="123">
        <f>SUM('BASE ESTIMATE'!P31:P72)</f>
        <v>0</v>
      </c>
      <c r="G15" s="119">
        <f>D15+E15+F15</f>
        <v>0</v>
      </c>
      <c r="H15" s="153" t="e">
        <f>G15/G16</f>
        <v>#DIV/0!</v>
      </c>
      <c r="I15" s="54"/>
      <c r="J15" s="55"/>
    </row>
    <row r="16" spans="1:10" s="6" customFormat="1" ht="15" customHeight="1" x14ac:dyDescent="0.2">
      <c r="A16" s="52"/>
      <c r="B16" s="132"/>
      <c r="C16" s="146" t="str">
        <f>'BASE ESTIMATE'!A73</f>
        <v>SUB TOTAL</v>
      </c>
      <c r="D16" s="133">
        <f>SUM(D13:D15)</f>
        <v>0</v>
      </c>
      <c r="E16" s="133">
        <f>SUM(E13:E15)</f>
        <v>0</v>
      </c>
      <c r="F16" s="133">
        <f>SUM(F13:F15)</f>
        <v>0</v>
      </c>
      <c r="G16" s="134">
        <f>SUM(G13:G15)</f>
        <v>0</v>
      </c>
      <c r="H16" s="135"/>
      <c r="I16" s="54"/>
      <c r="J16" s="55"/>
    </row>
    <row r="17" spans="1:10" s="6" customFormat="1" ht="15" customHeight="1" x14ac:dyDescent="0.2">
      <c r="A17" s="52"/>
      <c r="B17" s="132"/>
      <c r="C17" s="146" t="s">
        <v>72</v>
      </c>
      <c r="D17" s="133"/>
      <c r="E17" s="133">
        <f>'BASE ESTIMATE'!T74</f>
        <v>0</v>
      </c>
      <c r="F17" s="133"/>
      <c r="G17" s="134">
        <f>E17</f>
        <v>0</v>
      </c>
      <c r="H17" s="135"/>
      <c r="I17" s="54"/>
      <c r="J17" s="55"/>
    </row>
    <row r="18" spans="1:10" s="6" customFormat="1" ht="15" customHeight="1" thickBot="1" x14ac:dyDescent="0.25">
      <c r="A18" s="52"/>
      <c r="B18" s="132"/>
      <c r="C18" s="146" t="s">
        <v>51</v>
      </c>
      <c r="D18" s="133"/>
      <c r="E18" s="133"/>
      <c r="F18" s="133"/>
      <c r="G18" s="134">
        <f>'BASE ESTIMATE'!U75</f>
        <v>0</v>
      </c>
      <c r="H18" s="135"/>
      <c r="I18" s="54"/>
      <c r="J18" s="55"/>
    </row>
    <row r="19" spans="1:10" s="6" customFormat="1" ht="15" customHeight="1" thickBot="1" x14ac:dyDescent="0.25">
      <c r="A19" s="52"/>
      <c r="B19" s="147"/>
      <c r="C19" s="148" t="str">
        <f>'BASE ESTIMATE'!A77</f>
        <v>TOTAL BASE BID</v>
      </c>
      <c r="D19" s="149"/>
      <c r="E19" s="149"/>
      <c r="F19" s="149"/>
      <c r="G19" s="150">
        <f>SUM(G16:G18)</f>
        <v>0</v>
      </c>
      <c r="H19" s="151"/>
      <c r="I19" s="54"/>
      <c r="J19" s="55"/>
    </row>
    <row r="20" spans="1:10" s="6" customFormat="1" x14ac:dyDescent="0.2">
      <c r="A20" s="56"/>
      <c r="B20" s="57"/>
      <c r="C20" s="57"/>
      <c r="D20" s="124"/>
      <c r="E20" s="124"/>
      <c r="F20" s="124"/>
      <c r="G20" s="57"/>
      <c r="H20" s="128"/>
      <c r="I20" s="54"/>
      <c r="J20" s="55"/>
    </row>
    <row r="21" spans="1:10" x14ac:dyDescent="0.2">
      <c r="A21" s="59"/>
      <c r="B21" s="57"/>
      <c r="C21" s="57"/>
      <c r="D21" s="125"/>
      <c r="E21" s="125"/>
      <c r="F21" s="125"/>
      <c r="G21" s="54"/>
      <c r="H21" s="129"/>
      <c r="I21" s="57"/>
      <c r="J21" s="58"/>
    </row>
    <row r="22" spans="1:10" ht="15.75" thickBot="1" x14ac:dyDescent="0.25">
      <c r="A22" s="60"/>
      <c r="B22" s="61"/>
      <c r="C22" s="61"/>
      <c r="D22" s="126"/>
      <c r="E22" s="126"/>
      <c r="F22" s="126"/>
      <c r="G22" s="62"/>
      <c r="H22" s="130"/>
      <c r="I22" s="61"/>
      <c r="J22" s="63"/>
    </row>
  </sheetData>
  <mergeCells count="7">
    <mergeCell ref="C8:D8"/>
    <mergeCell ref="B10:H11"/>
    <mergeCell ref="A2:J2"/>
    <mergeCell ref="C4:D4"/>
    <mergeCell ref="C5:D5"/>
    <mergeCell ref="C6:D6"/>
    <mergeCell ref="C7:D7"/>
  </mergeCells>
  <phoneticPr fontId="33" type="noConversion"/>
  <printOptions horizontalCentered="1" verticalCentered="1"/>
  <pageMargins left="0.7" right="0.7" top="0.75" bottom="0.75" header="0.3" footer="0.3"/>
  <pageSetup scale="2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9"/>
  <sheetViews>
    <sheetView zoomScale="50" zoomScaleNormal="50" zoomScaleSheetLayoutView="42" workbookViewId="0">
      <pane ySplit="1" topLeftCell="A5" activePane="bottomLeft" state="frozen"/>
      <selection pane="bottomLeft" activeCell="E7" sqref="E7"/>
    </sheetView>
  </sheetViews>
  <sheetFormatPr defaultColWidth="8.88671875" defaultRowHeight="15.75" x14ac:dyDescent="0.2"/>
  <cols>
    <col min="1" max="1" width="9.5546875" style="26" customWidth="1"/>
    <col min="2" max="2" width="17.109375" style="22" customWidth="1"/>
    <col min="3" max="3" width="16.5546875" style="22" bestFit="1" customWidth="1"/>
    <col min="4" max="4" width="11.33203125" style="22" bestFit="1" customWidth="1"/>
    <col min="5" max="5" width="97.21875" style="22" bestFit="1" customWidth="1"/>
    <col min="6" max="6" width="7.6640625" style="21" bestFit="1" customWidth="1"/>
    <col min="7" max="8" width="9" style="22" bestFit="1" customWidth="1"/>
    <col min="9" max="9" width="12.6640625" style="6" bestFit="1" customWidth="1"/>
    <col min="10" max="10" width="20.109375" style="6" bestFit="1" customWidth="1"/>
    <col min="11" max="11" width="11.88671875" style="6" customWidth="1"/>
    <col min="12" max="12" width="14.44140625" style="6" customWidth="1"/>
    <col min="13" max="13" width="14.6640625" style="6" customWidth="1"/>
    <col min="14" max="14" width="13.109375" style="6" customWidth="1"/>
    <col min="15" max="15" width="15.109375" style="66" customWidth="1"/>
    <col min="16" max="16" width="14.6640625" style="66" customWidth="1"/>
    <col min="17" max="17" width="14.5546875" style="6" bestFit="1" customWidth="1"/>
    <col min="18" max="18" width="14.6640625" style="6" bestFit="1" customWidth="1"/>
    <col min="19" max="19" width="14.88671875" style="22" bestFit="1" customWidth="1"/>
    <col min="20" max="20" width="17.44140625" style="22" customWidth="1"/>
    <col min="21" max="21" width="15" style="27" customWidth="1"/>
    <col min="22" max="22" width="71.88671875" style="22" customWidth="1"/>
    <col min="23" max="23" width="29.6640625" style="22" customWidth="1"/>
    <col min="24" max="24" width="28" style="22" customWidth="1"/>
    <col min="25" max="16384" width="8.88671875" style="22"/>
  </cols>
  <sheetData>
    <row r="1" spans="1:23" ht="47.1" customHeight="1" thickBot="1" x14ac:dyDescent="0.25">
      <c r="A1" s="108" t="s">
        <v>2</v>
      </c>
      <c r="B1" s="109" t="s">
        <v>18</v>
      </c>
      <c r="C1" s="110" t="s">
        <v>19</v>
      </c>
      <c r="D1" s="110" t="s">
        <v>7</v>
      </c>
      <c r="E1" s="110" t="s">
        <v>0</v>
      </c>
      <c r="F1" s="110" t="s">
        <v>8</v>
      </c>
      <c r="G1" s="109" t="s">
        <v>9</v>
      </c>
      <c r="H1" s="109" t="s">
        <v>3</v>
      </c>
      <c r="I1" s="109" t="s">
        <v>4</v>
      </c>
      <c r="J1" s="160" t="s">
        <v>20</v>
      </c>
      <c r="K1" s="109" t="s">
        <v>23</v>
      </c>
      <c r="L1" s="164" t="s">
        <v>48</v>
      </c>
      <c r="M1" s="109" t="s">
        <v>14</v>
      </c>
      <c r="N1" s="109" t="s">
        <v>15</v>
      </c>
      <c r="O1" s="111" t="s">
        <v>21</v>
      </c>
      <c r="P1" s="111" t="s">
        <v>22</v>
      </c>
      <c r="Q1" s="160" t="s">
        <v>16</v>
      </c>
      <c r="R1" s="109" t="s">
        <v>17</v>
      </c>
      <c r="S1" s="109" t="s">
        <v>47</v>
      </c>
      <c r="T1" s="109" t="s">
        <v>5</v>
      </c>
      <c r="U1" s="112" t="s">
        <v>6</v>
      </c>
      <c r="V1" s="5"/>
    </row>
    <row r="2" spans="1:23" ht="26.85" customHeight="1" thickBot="1" x14ac:dyDescent="0.25">
      <c r="A2" s="184" t="s">
        <v>24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  <c r="Q2" s="185"/>
      <c r="R2" s="185"/>
      <c r="S2" s="185"/>
      <c r="T2" s="185"/>
      <c r="U2" s="186"/>
      <c r="V2" s="5"/>
    </row>
    <row r="3" spans="1:23" ht="24" customHeight="1" thickBot="1" x14ac:dyDescent="0.25">
      <c r="A3" s="13"/>
      <c r="B3" s="13"/>
      <c r="C3" s="13"/>
      <c r="D3" s="13"/>
      <c r="E3" s="13"/>
      <c r="F3" s="13"/>
      <c r="G3" s="13"/>
      <c r="H3" s="13"/>
      <c r="I3" s="31"/>
      <c r="J3" s="38"/>
      <c r="K3" s="38"/>
      <c r="L3" s="39"/>
      <c r="M3" s="39"/>
      <c r="N3" s="39"/>
      <c r="O3" s="64"/>
      <c r="P3" s="64"/>
      <c r="Q3" s="187"/>
      <c r="R3" s="187"/>
      <c r="S3" s="187"/>
      <c r="T3" s="187"/>
      <c r="U3" s="25"/>
      <c r="V3" s="23"/>
      <c r="W3" s="23"/>
    </row>
    <row r="4" spans="1:23" ht="27.6" customHeight="1" x14ac:dyDescent="0.2">
      <c r="A4" s="13"/>
      <c r="B4" s="13"/>
      <c r="C4" s="13"/>
      <c r="D4" s="13"/>
      <c r="E4" s="13"/>
      <c r="F4" s="13"/>
      <c r="G4" s="13"/>
      <c r="H4" s="13"/>
      <c r="I4" s="32"/>
      <c r="J4" s="43" t="s">
        <v>25</v>
      </c>
      <c r="K4" s="192" t="s">
        <v>97</v>
      </c>
      <c r="L4" s="193"/>
      <c r="M4" s="193"/>
      <c r="N4" s="193"/>
      <c r="O4" s="193"/>
      <c r="P4" s="193"/>
      <c r="Q4" s="193"/>
      <c r="R4" s="193"/>
      <c r="S4" s="193"/>
      <c r="T4" s="194"/>
      <c r="U4" s="33"/>
      <c r="V4" s="11"/>
    </row>
    <row r="5" spans="1:23" ht="30.6" customHeight="1" x14ac:dyDescent="0.2">
      <c r="A5" s="13"/>
      <c r="B5" s="13"/>
      <c r="C5" s="13"/>
      <c r="D5" s="13"/>
      <c r="E5" s="13"/>
      <c r="F5" s="13"/>
      <c r="G5" s="13"/>
      <c r="H5" s="13"/>
      <c r="I5" s="32"/>
      <c r="J5" s="44" t="s">
        <v>26</v>
      </c>
      <c r="K5" s="195" t="s">
        <v>100</v>
      </c>
      <c r="L5" s="196"/>
      <c r="M5" s="196"/>
      <c r="N5" s="196"/>
      <c r="O5" s="196"/>
      <c r="P5" s="196"/>
      <c r="Q5" s="196"/>
      <c r="R5" s="196"/>
      <c r="S5" s="196"/>
      <c r="T5" s="197"/>
      <c r="U5" s="33"/>
      <c r="V5" s="11"/>
    </row>
    <row r="6" spans="1:23" ht="30.6" customHeight="1" x14ac:dyDescent="0.2">
      <c r="A6" s="13"/>
      <c r="B6" s="13"/>
      <c r="C6" s="13"/>
      <c r="D6" s="13"/>
      <c r="E6" s="13"/>
      <c r="F6" s="13"/>
      <c r="G6" s="13"/>
      <c r="H6" s="13"/>
      <c r="I6" s="32"/>
      <c r="J6" s="44" t="s">
        <v>27</v>
      </c>
      <c r="K6" s="198">
        <v>45804</v>
      </c>
      <c r="L6" s="198"/>
      <c r="M6" s="198"/>
      <c r="N6" s="198"/>
      <c r="O6" s="198"/>
      <c r="P6" s="198"/>
      <c r="Q6" s="198"/>
      <c r="R6" s="198"/>
      <c r="S6" s="198"/>
      <c r="T6" s="199"/>
      <c r="U6" s="33"/>
      <c r="V6" s="11"/>
    </row>
    <row r="7" spans="1:23" ht="30.6" customHeight="1" x14ac:dyDescent="0.2">
      <c r="A7" s="13"/>
      <c r="B7" s="13"/>
      <c r="C7" s="13"/>
      <c r="D7" s="13"/>
      <c r="E7" s="13"/>
      <c r="F7" s="13"/>
      <c r="G7" s="13"/>
      <c r="H7" s="13"/>
      <c r="I7" s="32"/>
      <c r="J7" s="44" t="s">
        <v>29</v>
      </c>
      <c r="K7" s="196" t="s">
        <v>49</v>
      </c>
      <c r="L7" s="196"/>
      <c r="M7" s="196"/>
      <c r="N7" s="196"/>
      <c r="O7" s="196"/>
      <c r="P7" s="196"/>
      <c r="Q7" s="196"/>
      <c r="R7" s="196"/>
      <c r="S7" s="196"/>
      <c r="T7" s="197"/>
      <c r="U7" s="33"/>
      <c r="V7" s="11"/>
    </row>
    <row r="8" spans="1:23" ht="30.6" customHeight="1" thickBot="1" x14ac:dyDescent="0.25">
      <c r="A8" s="13"/>
      <c r="B8" s="13"/>
      <c r="C8" s="13"/>
      <c r="D8" s="13"/>
      <c r="E8" s="13"/>
      <c r="F8" s="13"/>
      <c r="G8" s="13"/>
      <c r="H8" s="13"/>
      <c r="I8" s="32"/>
      <c r="J8" s="45" t="s">
        <v>28</v>
      </c>
      <c r="K8" s="200" t="s">
        <v>54</v>
      </c>
      <c r="L8" s="200"/>
      <c r="M8" s="200"/>
      <c r="N8" s="200"/>
      <c r="O8" s="200"/>
      <c r="P8" s="200"/>
      <c r="Q8" s="200"/>
      <c r="R8" s="200"/>
      <c r="S8" s="200"/>
      <c r="T8" s="201"/>
      <c r="U8" s="33"/>
      <c r="V8" s="11"/>
    </row>
    <row r="9" spans="1:23" ht="19.5" thickBot="1" x14ac:dyDescent="0.25">
      <c r="A9" s="13"/>
      <c r="B9" s="13"/>
      <c r="C9" s="13"/>
      <c r="D9" s="13"/>
      <c r="E9" s="13"/>
      <c r="F9" s="13"/>
      <c r="G9" s="13"/>
      <c r="H9" s="13"/>
      <c r="I9" s="29"/>
      <c r="J9" s="40"/>
      <c r="K9" s="40"/>
      <c r="L9" s="40"/>
      <c r="M9" s="40"/>
      <c r="N9" s="40"/>
      <c r="O9" s="65"/>
      <c r="P9" s="65"/>
      <c r="Q9" s="40"/>
      <c r="R9" s="40"/>
      <c r="S9" s="41"/>
      <c r="T9" s="42"/>
      <c r="U9" s="30"/>
    </row>
    <row r="10" spans="1:23" ht="47.1" customHeight="1" thickBot="1" x14ac:dyDescent="0.25">
      <c r="A10" s="108" t="s">
        <v>2</v>
      </c>
      <c r="B10" s="109" t="s">
        <v>18</v>
      </c>
      <c r="C10" s="110" t="s">
        <v>19</v>
      </c>
      <c r="D10" s="110" t="s">
        <v>7</v>
      </c>
      <c r="E10" s="110" t="s">
        <v>0</v>
      </c>
      <c r="F10" s="110" t="s">
        <v>8</v>
      </c>
      <c r="G10" s="109" t="s">
        <v>9</v>
      </c>
      <c r="H10" s="109" t="s">
        <v>3</v>
      </c>
      <c r="I10" s="109" t="s">
        <v>4</v>
      </c>
      <c r="J10" s="109" t="s">
        <v>20</v>
      </c>
      <c r="K10" s="109" t="s">
        <v>23</v>
      </c>
      <c r="L10" s="109" t="s">
        <v>48</v>
      </c>
      <c r="M10" s="109" t="s">
        <v>14</v>
      </c>
      <c r="N10" s="109" t="s">
        <v>15</v>
      </c>
      <c r="O10" s="111" t="s">
        <v>21</v>
      </c>
      <c r="P10" s="111" t="s">
        <v>22</v>
      </c>
      <c r="Q10" s="109" t="s">
        <v>16</v>
      </c>
      <c r="R10" s="109" t="s">
        <v>17</v>
      </c>
      <c r="S10" s="109" t="s">
        <v>47</v>
      </c>
      <c r="T10" s="109" t="s">
        <v>5</v>
      </c>
      <c r="U10" s="112" t="s">
        <v>6</v>
      </c>
      <c r="V10" s="5"/>
    </row>
    <row r="11" spans="1:23" s="6" customFormat="1" thickBot="1" x14ac:dyDescent="0.25">
      <c r="A11" s="15"/>
      <c r="F11" s="19"/>
      <c r="O11" s="66"/>
      <c r="P11" s="66"/>
      <c r="U11" s="7"/>
    </row>
    <row r="12" spans="1:23" ht="26.45" customHeight="1" thickBot="1" x14ac:dyDescent="0.25">
      <c r="A12" s="34"/>
      <c r="B12" s="113"/>
      <c r="C12" s="113"/>
      <c r="D12" s="113" t="s">
        <v>11</v>
      </c>
      <c r="E12" s="114" t="s">
        <v>10</v>
      </c>
      <c r="F12" s="35"/>
      <c r="G12" s="36"/>
      <c r="H12" s="36"/>
      <c r="I12" s="36"/>
      <c r="J12" s="36"/>
      <c r="K12" s="36"/>
      <c r="L12" s="36"/>
      <c r="M12" s="36"/>
      <c r="N12" s="36"/>
      <c r="O12" s="67"/>
      <c r="P12" s="67"/>
      <c r="Q12" s="36"/>
      <c r="R12" s="36"/>
      <c r="S12" s="36"/>
      <c r="T12" s="36"/>
      <c r="U12" s="37">
        <f>SUM(T14:T21)</f>
        <v>0</v>
      </c>
    </row>
    <row r="13" spans="1:23" s="6" customFormat="1" ht="15" x14ac:dyDescent="0.2">
      <c r="A13" s="15"/>
      <c r="B13" s="18"/>
      <c r="C13" s="18"/>
      <c r="F13" s="19"/>
      <c r="J13" s="155"/>
      <c r="M13" s="157"/>
      <c r="O13" s="157"/>
      <c r="P13" s="66"/>
      <c r="Q13" s="157"/>
      <c r="S13" s="157"/>
      <c r="U13" s="7"/>
    </row>
    <row r="14" spans="1:23" s="6" customFormat="1" ht="15" x14ac:dyDescent="0.2">
      <c r="A14" s="14"/>
      <c r="B14" s="15"/>
      <c r="C14" s="15"/>
      <c r="E14" s="162" t="s">
        <v>44</v>
      </c>
      <c r="F14" s="20"/>
      <c r="G14" s="154"/>
      <c r="H14" s="1"/>
      <c r="I14" s="8"/>
      <c r="J14" s="159"/>
      <c r="K14" s="8"/>
      <c r="L14" s="156"/>
      <c r="M14" s="157"/>
      <c r="N14" s="28"/>
      <c r="O14" s="157"/>
      <c r="P14" s="68"/>
      <c r="Q14" s="157"/>
      <c r="R14" s="28"/>
      <c r="S14" s="157"/>
      <c r="T14" s="2"/>
      <c r="U14" s="7"/>
    </row>
    <row r="15" spans="1:23" s="6" customFormat="1" ht="15" x14ac:dyDescent="0.2">
      <c r="A15" s="14" t="str">
        <f>IF(I15&lt;&gt;"",1+MAX($A$2:A14),"")</f>
        <v/>
      </c>
      <c r="B15" s="15"/>
      <c r="C15" s="15"/>
      <c r="F15" s="4"/>
      <c r="G15" s="154"/>
      <c r="H15" s="1"/>
      <c r="I15" s="8"/>
      <c r="J15" s="155"/>
      <c r="K15" s="8"/>
      <c r="L15" s="156"/>
      <c r="M15" s="157"/>
      <c r="N15" s="28"/>
      <c r="O15" s="157"/>
      <c r="P15" s="68"/>
      <c r="Q15" s="157"/>
      <c r="R15" s="28"/>
      <c r="S15" s="157"/>
      <c r="T15" s="2"/>
      <c r="U15" s="7"/>
    </row>
    <row r="16" spans="1:23" s="6" customFormat="1" ht="15" x14ac:dyDescent="0.2">
      <c r="A16" s="14">
        <f>IF(I16&lt;&gt;"",1+MAX($A$2:A15),"")</f>
        <v>1</v>
      </c>
      <c r="B16" s="15"/>
      <c r="C16" s="15"/>
      <c r="E16" s="6" t="s">
        <v>44</v>
      </c>
      <c r="F16" s="4">
        <v>1</v>
      </c>
      <c r="G16" s="154">
        <v>0</v>
      </c>
      <c r="H16" s="1">
        <f t="shared" ref="H16" si="0">F16*(1+G16)</f>
        <v>1</v>
      </c>
      <c r="I16" s="8" t="s">
        <v>13</v>
      </c>
      <c r="J16" s="159">
        <v>0</v>
      </c>
      <c r="K16" s="8">
        <f t="shared" ref="K16" si="1">J16*H16</f>
        <v>0</v>
      </c>
      <c r="L16" s="156">
        <v>0</v>
      </c>
      <c r="M16" s="157">
        <f t="shared" ref="M16" si="2">L16*J16</f>
        <v>0</v>
      </c>
      <c r="N16" s="28">
        <f t="shared" ref="N16" si="3">L16*K16</f>
        <v>0</v>
      </c>
      <c r="O16" s="157">
        <v>0</v>
      </c>
      <c r="P16" s="68">
        <f t="shared" ref="P16" si="4">O16*H16</f>
        <v>0</v>
      </c>
      <c r="Q16" s="157">
        <v>0</v>
      </c>
      <c r="R16" s="28">
        <f t="shared" ref="R16" si="5">Q16*H16</f>
        <v>0</v>
      </c>
      <c r="S16" s="157">
        <f t="shared" ref="S16" si="6">M16+O16+Q16</f>
        <v>0</v>
      </c>
      <c r="T16" s="2">
        <f t="shared" ref="T16" si="7">S16*H16</f>
        <v>0</v>
      </c>
      <c r="U16" s="7"/>
    </row>
    <row r="17" spans="1:21" s="6" customFormat="1" ht="15" x14ac:dyDescent="0.2">
      <c r="A17" s="14" t="str">
        <f>IF(I17&lt;&gt;"",1+MAX($A$2:A16),"")</f>
        <v/>
      </c>
      <c r="B17" s="15"/>
      <c r="C17" s="15"/>
      <c r="F17" s="4"/>
      <c r="G17" s="154"/>
      <c r="H17" s="1"/>
      <c r="I17" s="8"/>
      <c r="J17" s="155"/>
      <c r="K17" s="8"/>
      <c r="L17" s="156"/>
      <c r="M17" s="157"/>
      <c r="N17" s="28"/>
      <c r="O17" s="157"/>
      <c r="P17" s="68"/>
      <c r="Q17" s="157"/>
      <c r="R17" s="28"/>
      <c r="S17" s="157"/>
      <c r="T17" s="2"/>
      <c r="U17" s="7"/>
    </row>
    <row r="18" spans="1:21" s="6" customFormat="1" ht="15" x14ac:dyDescent="0.2">
      <c r="A18" s="14" t="str">
        <f>IF(I18&lt;&gt;"",1+MAX($A$2:A17),"")</f>
        <v/>
      </c>
      <c r="B18" s="15"/>
      <c r="C18" s="15"/>
      <c r="E18" s="162" t="s">
        <v>45</v>
      </c>
      <c r="F18" s="20"/>
      <c r="G18" s="154"/>
      <c r="H18" s="1"/>
      <c r="I18" s="8"/>
      <c r="J18" s="159"/>
      <c r="K18" s="8"/>
      <c r="L18" s="156"/>
      <c r="M18" s="157"/>
      <c r="N18" s="28"/>
      <c r="O18" s="157"/>
      <c r="P18" s="68"/>
      <c r="Q18" s="157"/>
      <c r="R18" s="28"/>
      <c r="S18" s="157"/>
      <c r="T18" s="2"/>
      <c r="U18" s="7"/>
    </row>
    <row r="19" spans="1:21" s="6" customFormat="1" ht="15.6" customHeight="1" x14ac:dyDescent="0.2">
      <c r="A19" s="14" t="str">
        <f>IF(I19&lt;&gt;"",1+MAX($A$2:A18),"")</f>
        <v/>
      </c>
      <c r="B19" s="15"/>
      <c r="C19" s="15"/>
      <c r="F19" s="4"/>
      <c r="G19" s="154"/>
      <c r="H19" s="1"/>
      <c r="I19" s="8"/>
      <c r="J19" s="155"/>
      <c r="K19" s="8"/>
      <c r="L19" s="156"/>
      <c r="M19" s="157"/>
      <c r="N19" s="28"/>
      <c r="O19" s="157"/>
      <c r="P19" s="68"/>
      <c r="Q19" s="157"/>
      <c r="R19" s="28"/>
      <c r="S19" s="157"/>
      <c r="T19" s="2"/>
      <c r="U19" s="7"/>
    </row>
    <row r="20" spans="1:21" s="6" customFormat="1" ht="15" x14ac:dyDescent="0.2">
      <c r="A20" s="14">
        <f>IF(I20&lt;&gt;"",1+MAX($A$2:A19),"")</f>
        <v>2</v>
      </c>
      <c r="B20" s="15"/>
      <c r="C20" s="15"/>
      <c r="E20" s="6" t="s">
        <v>46</v>
      </c>
      <c r="F20" s="4">
        <v>1</v>
      </c>
      <c r="G20" s="154">
        <v>0</v>
      </c>
      <c r="H20" s="1">
        <f t="shared" ref="H20" si="8">F20*(1+G20)</f>
        <v>1</v>
      </c>
      <c r="I20" s="8" t="s">
        <v>13</v>
      </c>
      <c r="J20" s="159">
        <v>0</v>
      </c>
      <c r="K20" s="8">
        <f t="shared" ref="K20" si="9">J20*H20</f>
        <v>0</v>
      </c>
      <c r="L20" s="156">
        <v>0</v>
      </c>
      <c r="M20" s="157">
        <f t="shared" ref="M20" si="10">L20*J20</f>
        <v>0</v>
      </c>
      <c r="N20" s="28">
        <f t="shared" ref="N20" si="11">L20*K20</f>
        <v>0</v>
      </c>
      <c r="O20" s="157">
        <v>0</v>
      </c>
      <c r="P20" s="68">
        <f t="shared" ref="P20" si="12">O20*H20</f>
        <v>0</v>
      </c>
      <c r="Q20" s="157">
        <v>0</v>
      </c>
      <c r="R20" s="28">
        <f t="shared" ref="R20" si="13">Q20*H20</f>
        <v>0</v>
      </c>
      <c r="S20" s="157">
        <f t="shared" ref="S20" si="14">M20+O20+Q20</f>
        <v>0</v>
      </c>
      <c r="T20" s="2">
        <f t="shared" ref="T20" si="15">S20*H20</f>
        <v>0</v>
      </c>
      <c r="U20" s="7"/>
    </row>
    <row r="21" spans="1:21" ht="19.5" thickBot="1" x14ac:dyDescent="0.25">
      <c r="A21" s="14" t="str">
        <f>IF(I21&lt;&gt;"",1+MAX($A$2:A20),"")</f>
        <v/>
      </c>
      <c r="B21" s="24"/>
      <c r="C21" s="25"/>
      <c r="D21" s="10"/>
      <c r="E21" s="17"/>
      <c r="F21" s="6"/>
      <c r="G21" s="6"/>
      <c r="H21" s="6"/>
      <c r="J21" s="155"/>
      <c r="K21" s="8"/>
      <c r="L21" s="156"/>
      <c r="M21" s="157"/>
      <c r="N21" s="16"/>
      <c r="O21" s="157"/>
      <c r="P21" s="68"/>
      <c r="Q21" s="157"/>
      <c r="R21" s="16"/>
      <c r="S21" s="157"/>
      <c r="T21" s="6"/>
      <c r="U21" s="7"/>
    </row>
    <row r="22" spans="1:21" ht="26.45" customHeight="1" thickBot="1" x14ac:dyDescent="0.25">
      <c r="A22" s="34" t="str">
        <f>IF(I22&lt;&gt;"",1+MAX($A$2:A21),"")</f>
        <v/>
      </c>
      <c r="B22" s="113"/>
      <c r="C22" s="113"/>
      <c r="D22" s="113" t="s">
        <v>70</v>
      </c>
      <c r="E22" s="114" t="s">
        <v>71</v>
      </c>
      <c r="F22" s="35"/>
      <c r="G22" s="36"/>
      <c r="H22" s="36"/>
      <c r="I22" s="36"/>
      <c r="J22" s="36"/>
      <c r="K22" s="36"/>
      <c r="L22" s="36"/>
      <c r="M22" s="36"/>
      <c r="N22" s="36"/>
      <c r="O22" s="67"/>
      <c r="P22" s="67"/>
      <c r="Q22" s="36"/>
      <c r="R22" s="36"/>
      <c r="S22" s="36"/>
      <c r="T22" s="36"/>
      <c r="U22" s="37">
        <f>SUM(T29:T29)</f>
        <v>0</v>
      </c>
    </row>
    <row r="23" spans="1:21" s="6" customFormat="1" ht="15" x14ac:dyDescent="0.2">
      <c r="A23" s="15" t="str">
        <f>IF(I23&lt;&gt;"",1+MAX($A$2:A22),"")</f>
        <v/>
      </c>
      <c r="B23" s="18"/>
      <c r="C23" s="18"/>
      <c r="F23" s="19"/>
      <c r="J23" s="155"/>
      <c r="M23" s="157"/>
      <c r="O23" s="157"/>
      <c r="P23" s="66"/>
      <c r="Q23" s="157"/>
      <c r="S23" s="157"/>
      <c r="U23" s="7"/>
    </row>
    <row r="24" spans="1:21" s="6" customFormat="1" x14ac:dyDescent="0.2">
      <c r="A24" s="14" t="str">
        <f>IF(I24&lt;&gt;"",1+MAX($A$2:A23),"")</f>
        <v/>
      </c>
      <c r="B24" s="15"/>
      <c r="C24" s="15"/>
      <c r="E24" s="158" t="s">
        <v>56</v>
      </c>
      <c r="F24" s="4"/>
      <c r="G24" s="154"/>
      <c r="H24" s="1"/>
      <c r="I24" s="8"/>
      <c r="J24" s="159"/>
      <c r="K24" s="8"/>
      <c r="L24" s="156"/>
      <c r="M24" s="157"/>
      <c r="N24" s="28"/>
      <c r="O24" s="157"/>
      <c r="P24" s="68"/>
      <c r="Q24" s="157"/>
      <c r="R24" s="28"/>
      <c r="S24" s="157"/>
      <c r="T24" s="2"/>
      <c r="U24" s="7"/>
    </row>
    <row r="25" spans="1:21" s="6" customFormat="1" ht="15.6" customHeight="1" x14ac:dyDescent="0.2">
      <c r="A25" s="14" t="str">
        <f>IF(I25&lt;&gt;"",1+MAX($A$2:A24),"")</f>
        <v/>
      </c>
      <c r="B25" s="15"/>
      <c r="C25" s="15"/>
      <c r="F25" s="4"/>
      <c r="G25" s="154"/>
      <c r="H25" s="1"/>
      <c r="I25" s="8"/>
      <c r="J25" s="155"/>
      <c r="K25" s="8"/>
      <c r="L25" s="156"/>
      <c r="M25" s="157"/>
      <c r="N25" s="28"/>
      <c r="O25" s="157"/>
      <c r="P25" s="68"/>
      <c r="Q25" s="157"/>
      <c r="R25" s="28"/>
      <c r="S25" s="157"/>
      <c r="T25" s="2"/>
      <c r="U25" s="7"/>
    </row>
    <row r="26" spans="1:21" s="6" customFormat="1" ht="15" x14ac:dyDescent="0.2">
      <c r="A26" s="14">
        <f>IF(I26&lt;&gt;"",1+MAX($A$2:A25),"")</f>
        <v>3</v>
      </c>
      <c r="B26" s="15" t="s">
        <v>96</v>
      </c>
      <c r="C26" s="15" t="s">
        <v>96</v>
      </c>
      <c r="E26" s="12" t="s">
        <v>57</v>
      </c>
      <c r="F26" s="4">
        <v>45</v>
      </c>
      <c r="G26" s="154">
        <v>0</v>
      </c>
      <c r="H26" s="1">
        <f t="shared" ref="H26" si="16">F26*(1+G26)</f>
        <v>45</v>
      </c>
      <c r="I26" s="8" t="s">
        <v>55</v>
      </c>
      <c r="J26" s="159">
        <v>0</v>
      </c>
      <c r="K26" s="8">
        <f t="shared" ref="K26" si="17">J26*H26</f>
        <v>0</v>
      </c>
      <c r="L26" s="156">
        <v>0</v>
      </c>
      <c r="M26" s="157">
        <f t="shared" ref="M26" si="18">L26*J26</f>
        <v>0</v>
      </c>
      <c r="N26" s="28">
        <f t="shared" ref="N26" si="19">L26*K26</f>
        <v>0</v>
      </c>
      <c r="O26" s="157">
        <v>0</v>
      </c>
      <c r="P26" s="68">
        <f t="shared" ref="P26" si="20">O26*H26</f>
        <v>0</v>
      </c>
      <c r="Q26" s="157">
        <v>0</v>
      </c>
      <c r="R26" s="28">
        <f t="shared" ref="R26" si="21">Q26*H26</f>
        <v>0</v>
      </c>
      <c r="S26" s="157">
        <f t="shared" ref="S26" si="22">M26+O26+Q26</f>
        <v>0</v>
      </c>
      <c r="T26" s="2">
        <f t="shared" ref="T26" si="23">S26*H26</f>
        <v>0</v>
      </c>
      <c r="U26" s="7"/>
    </row>
    <row r="27" spans="1:21" s="6" customFormat="1" ht="15" x14ac:dyDescent="0.2">
      <c r="A27" s="14">
        <f>IF(I27&lt;&gt;"",1+MAX($A$2:A26),"")</f>
        <v>4</v>
      </c>
      <c r="B27" s="15" t="s">
        <v>96</v>
      </c>
      <c r="C27" s="15" t="s">
        <v>96</v>
      </c>
      <c r="E27" s="12" t="s">
        <v>58</v>
      </c>
      <c r="F27" s="4">
        <v>10</v>
      </c>
      <c r="G27" s="154">
        <v>0</v>
      </c>
      <c r="H27" s="1">
        <f t="shared" ref="H27:H28" si="24">F27*(1+G27)</f>
        <v>10</v>
      </c>
      <c r="I27" s="8" t="s">
        <v>55</v>
      </c>
      <c r="J27" s="159">
        <v>0</v>
      </c>
      <c r="K27" s="8">
        <f t="shared" ref="K27:K28" si="25">J27*H27</f>
        <v>0</v>
      </c>
      <c r="L27" s="156">
        <v>0</v>
      </c>
      <c r="M27" s="157">
        <f t="shared" ref="M27:M28" si="26">L27*J27</f>
        <v>0</v>
      </c>
      <c r="N27" s="28">
        <f t="shared" ref="N27:N28" si="27">L27*K27</f>
        <v>0</v>
      </c>
      <c r="O27" s="157">
        <v>0</v>
      </c>
      <c r="P27" s="68">
        <f t="shared" ref="P27:P28" si="28">O27*H27</f>
        <v>0</v>
      </c>
      <c r="Q27" s="157">
        <v>0</v>
      </c>
      <c r="R27" s="28">
        <f t="shared" ref="R27:R28" si="29">Q27*H27</f>
        <v>0</v>
      </c>
      <c r="S27" s="157">
        <f t="shared" ref="S27:S28" si="30">M27+O27+Q27</f>
        <v>0</v>
      </c>
      <c r="T27" s="2">
        <f t="shared" ref="T27:T28" si="31">S27*H27</f>
        <v>0</v>
      </c>
      <c r="U27" s="7"/>
    </row>
    <row r="28" spans="1:21" s="6" customFormat="1" ht="15" x14ac:dyDescent="0.2">
      <c r="A28" s="14">
        <f>IF(I28&lt;&gt;"",1+MAX($A$2:A27),"")</f>
        <v>5</v>
      </c>
      <c r="B28" s="15" t="s">
        <v>96</v>
      </c>
      <c r="C28" s="15" t="s">
        <v>96</v>
      </c>
      <c r="E28" s="12" t="s">
        <v>59</v>
      </c>
      <c r="F28" s="4">
        <v>1</v>
      </c>
      <c r="G28" s="154">
        <v>0</v>
      </c>
      <c r="H28" s="1">
        <f t="shared" si="24"/>
        <v>1</v>
      </c>
      <c r="I28" s="8" t="s">
        <v>55</v>
      </c>
      <c r="J28" s="159">
        <v>0</v>
      </c>
      <c r="K28" s="8">
        <f t="shared" si="25"/>
        <v>0</v>
      </c>
      <c r="L28" s="156">
        <v>0</v>
      </c>
      <c r="M28" s="157">
        <f t="shared" si="26"/>
        <v>0</v>
      </c>
      <c r="N28" s="28">
        <f t="shared" si="27"/>
        <v>0</v>
      </c>
      <c r="O28" s="157">
        <v>0</v>
      </c>
      <c r="P28" s="68">
        <f t="shared" si="28"/>
        <v>0</v>
      </c>
      <c r="Q28" s="157">
        <v>0</v>
      </c>
      <c r="R28" s="28">
        <f t="shared" si="29"/>
        <v>0</v>
      </c>
      <c r="S28" s="157">
        <f t="shared" si="30"/>
        <v>0</v>
      </c>
      <c r="T28" s="2">
        <f t="shared" si="31"/>
        <v>0</v>
      </c>
      <c r="U28" s="7"/>
    </row>
    <row r="29" spans="1:21" ht="19.5" thickBot="1" x14ac:dyDescent="0.25">
      <c r="A29" s="14" t="str">
        <f>IF(I29&lt;&gt;"",1+MAX($A$2:A28),"")</f>
        <v/>
      </c>
      <c r="B29" s="24"/>
      <c r="C29" s="25"/>
      <c r="D29" s="10"/>
      <c r="E29" s="17"/>
      <c r="F29" s="6"/>
      <c r="G29" s="6"/>
      <c r="H29" s="6"/>
      <c r="J29" s="155"/>
      <c r="K29" s="8"/>
      <c r="L29" s="156"/>
      <c r="M29" s="157"/>
      <c r="N29" s="16"/>
      <c r="O29" s="157"/>
      <c r="P29" s="68"/>
      <c r="Q29" s="157"/>
      <c r="R29" s="16"/>
      <c r="S29" s="157"/>
      <c r="T29" s="6"/>
      <c r="U29" s="7"/>
    </row>
    <row r="30" spans="1:21" ht="26.45" customHeight="1" thickBot="1" x14ac:dyDescent="0.25">
      <c r="A30" s="34" t="str">
        <f>IF(I30&lt;&gt;"",1+MAX($A$2:A29),"")</f>
        <v/>
      </c>
      <c r="B30" s="113"/>
      <c r="C30" s="113"/>
      <c r="D30" s="113" t="s">
        <v>53</v>
      </c>
      <c r="E30" s="114" t="s">
        <v>54</v>
      </c>
      <c r="F30" s="35"/>
      <c r="G30" s="36"/>
      <c r="H30" s="36"/>
      <c r="I30" s="36"/>
      <c r="J30" s="36"/>
      <c r="K30" s="36"/>
      <c r="L30" s="36"/>
      <c r="M30" s="36"/>
      <c r="N30" s="36"/>
      <c r="O30" s="67"/>
      <c r="P30" s="67"/>
      <c r="Q30" s="36"/>
      <c r="R30" s="36"/>
      <c r="S30" s="36"/>
      <c r="T30" s="36"/>
      <c r="U30" s="37">
        <f>SUM(T32:T72)</f>
        <v>0</v>
      </c>
    </row>
    <row r="31" spans="1:21" s="6" customFormat="1" ht="15" x14ac:dyDescent="0.2">
      <c r="A31" s="15" t="str">
        <f>IF(I31&lt;&gt;"",1+MAX($A$2:A30),"")</f>
        <v/>
      </c>
      <c r="B31" s="18"/>
      <c r="C31" s="18"/>
      <c r="F31" s="19"/>
      <c r="J31" s="155"/>
      <c r="M31" s="157"/>
      <c r="O31" s="157"/>
      <c r="P31" s="66"/>
      <c r="Q31" s="157"/>
      <c r="S31" s="157"/>
      <c r="U31" s="7"/>
    </row>
    <row r="32" spans="1:21" s="6" customFormat="1" x14ac:dyDescent="0.2">
      <c r="A32" s="14" t="str">
        <f>IF(I32&lt;&gt;"",1+MAX($A$2:A31),"")</f>
        <v/>
      </c>
      <c r="B32" s="15"/>
      <c r="C32" s="15"/>
      <c r="E32" s="158" t="s">
        <v>54</v>
      </c>
      <c r="F32" s="4"/>
      <c r="G32" s="154"/>
      <c r="H32" s="1"/>
      <c r="I32" s="8"/>
      <c r="J32" s="159"/>
      <c r="K32" s="8"/>
      <c r="L32" s="156"/>
      <c r="M32" s="157"/>
      <c r="N32" s="28"/>
      <c r="O32" s="157"/>
      <c r="P32" s="68"/>
      <c r="Q32" s="157"/>
      <c r="R32" s="28"/>
      <c r="S32" s="157"/>
      <c r="T32" s="2"/>
      <c r="U32" s="7"/>
    </row>
    <row r="33" spans="1:21" s="6" customFormat="1" ht="15" x14ac:dyDescent="0.2">
      <c r="A33" s="14" t="str">
        <f>IF(I33&lt;&gt;"",1+MAX($A$2:A32),"")</f>
        <v/>
      </c>
      <c r="B33" s="15"/>
      <c r="C33" s="15"/>
      <c r="E33" s="12"/>
      <c r="F33" s="4"/>
      <c r="G33" s="154"/>
      <c r="H33" s="1"/>
      <c r="I33" s="8"/>
      <c r="J33" s="159"/>
      <c r="K33" s="8"/>
      <c r="L33" s="156"/>
      <c r="M33" s="157"/>
      <c r="N33" s="28"/>
      <c r="O33" s="157"/>
      <c r="P33" s="68"/>
      <c r="Q33" s="157"/>
      <c r="R33" s="28"/>
      <c r="S33" s="157"/>
      <c r="T33" s="2"/>
      <c r="U33" s="7"/>
    </row>
    <row r="34" spans="1:21" s="6" customFormat="1" ht="15" x14ac:dyDescent="0.2">
      <c r="A34" s="14" t="str">
        <f>IF(I34&lt;&gt;"",1+MAX($A$2:A33),"")</f>
        <v/>
      </c>
      <c r="B34" s="15"/>
      <c r="C34" s="15"/>
      <c r="E34" s="165" t="s">
        <v>75</v>
      </c>
      <c r="F34" s="4"/>
      <c r="G34" s="154"/>
      <c r="H34" s="1"/>
      <c r="I34" s="8"/>
      <c r="J34" s="159"/>
      <c r="K34" s="8"/>
      <c r="L34" s="156"/>
      <c r="M34" s="157"/>
      <c r="N34" s="28"/>
      <c r="O34" s="157"/>
      <c r="P34" s="68"/>
      <c r="Q34" s="157"/>
      <c r="R34" s="28"/>
      <c r="S34" s="157"/>
      <c r="T34" s="2"/>
      <c r="U34" s="7"/>
    </row>
    <row r="35" spans="1:21" s="6" customFormat="1" ht="15" x14ac:dyDescent="0.2">
      <c r="A35" s="14">
        <f>IF(I35&lt;&gt;"",1+MAX($A$2:A34),"")</f>
        <v>6</v>
      </c>
      <c r="B35" s="15" t="s">
        <v>96</v>
      </c>
      <c r="C35" s="15" t="s">
        <v>96</v>
      </c>
      <c r="E35" s="12" t="s">
        <v>98</v>
      </c>
      <c r="F35" s="4">
        <v>92.81</v>
      </c>
      <c r="G35" s="154">
        <v>0.05</v>
      </c>
      <c r="H35" s="1">
        <f t="shared" ref="H35" si="32">F35*(1+G35)</f>
        <v>97.450500000000005</v>
      </c>
      <c r="I35" s="8" t="s">
        <v>60</v>
      </c>
      <c r="J35" s="159">
        <v>0</v>
      </c>
      <c r="K35" s="8">
        <f t="shared" ref="K35:K44" si="33">J35*H35</f>
        <v>0</v>
      </c>
      <c r="L35" s="156">
        <v>0</v>
      </c>
      <c r="M35" s="157">
        <f t="shared" ref="M35:M44" si="34">L35*J35</f>
        <v>0</v>
      </c>
      <c r="N35" s="28">
        <f t="shared" ref="N35:N44" si="35">L35*K35</f>
        <v>0</v>
      </c>
      <c r="O35" s="157">
        <v>0</v>
      </c>
      <c r="P35" s="68">
        <f t="shared" ref="P35:P44" si="36">O35*H35</f>
        <v>0</v>
      </c>
      <c r="Q35" s="157">
        <v>0</v>
      </c>
      <c r="R35" s="28">
        <f t="shared" ref="R35:R44" si="37">Q35*H35</f>
        <v>0</v>
      </c>
      <c r="S35" s="157">
        <f t="shared" ref="S35:S44" si="38">M35+O35+Q35</f>
        <v>0</v>
      </c>
      <c r="T35" s="2">
        <f t="shared" ref="T35:T44" si="39">S35*H35</f>
        <v>0</v>
      </c>
      <c r="U35" s="7"/>
    </row>
    <row r="36" spans="1:21" s="6" customFormat="1" ht="15" x14ac:dyDescent="0.2">
      <c r="A36" s="14">
        <f>IF(I36&lt;&gt;"",1+MAX($A$2:A35),"")</f>
        <v>7</v>
      </c>
      <c r="B36" s="15" t="s">
        <v>96</v>
      </c>
      <c r="C36" s="15" t="s">
        <v>96</v>
      </c>
      <c r="E36" s="12" t="s">
        <v>77</v>
      </c>
      <c r="F36" s="4">
        <v>191.75</v>
      </c>
      <c r="G36" s="154">
        <v>0.05</v>
      </c>
      <c r="H36" s="1">
        <f t="shared" ref="H36:H37" si="40">F36*(1+G36)</f>
        <v>201.33750000000001</v>
      </c>
      <c r="I36" s="8" t="s">
        <v>60</v>
      </c>
      <c r="J36" s="159">
        <v>0</v>
      </c>
      <c r="K36" s="8">
        <f>J36*H36</f>
        <v>0</v>
      </c>
      <c r="L36" s="156">
        <v>0</v>
      </c>
      <c r="M36" s="157">
        <f>L36*J36</f>
        <v>0</v>
      </c>
      <c r="N36" s="28">
        <f>L36*K36</f>
        <v>0</v>
      </c>
      <c r="O36" s="157">
        <v>0</v>
      </c>
      <c r="P36" s="68">
        <f>O36*H36</f>
        <v>0</v>
      </c>
      <c r="Q36" s="157">
        <v>0</v>
      </c>
      <c r="R36" s="28">
        <f>Q36*H36</f>
        <v>0</v>
      </c>
      <c r="S36" s="157">
        <f>M36+O36+Q36</f>
        <v>0</v>
      </c>
      <c r="T36" s="2">
        <f>S36*H36</f>
        <v>0</v>
      </c>
      <c r="U36" s="7"/>
    </row>
    <row r="37" spans="1:21" s="6" customFormat="1" ht="15" x14ac:dyDescent="0.2">
      <c r="A37" s="14">
        <f>IF(I37&lt;&gt;"",1+MAX($A$2:A36),"")</f>
        <v>8</v>
      </c>
      <c r="B37" s="15" t="s">
        <v>96</v>
      </c>
      <c r="C37" s="15" t="s">
        <v>96</v>
      </c>
      <c r="E37" s="12" t="s">
        <v>76</v>
      </c>
      <c r="F37" s="4">
        <v>191.75</v>
      </c>
      <c r="G37" s="154">
        <v>0.05</v>
      </c>
      <c r="H37" s="1">
        <f t="shared" si="40"/>
        <v>201.33750000000001</v>
      </c>
      <c r="I37" s="8" t="s">
        <v>60</v>
      </c>
      <c r="J37" s="159">
        <v>0</v>
      </c>
      <c r="K37" s="8">
        <f>J37*H37</f>
        <v>0</v>
      </c>
      <c r="L37" s="156">
        <v>0</v>
      </c>
      <c r="M37" s="157">
        <f>L37*J37</f>
        <v>0</v>
      </c>
      <c r="N37" s="28">
        <f>L37*K37</f>
        <v>0</v>
      </c>
      <c r="O37" s="157">
        <v>0</v>
      </c>
      <c r="P37" s="68">
        <f>O37*H37</f>
        <v>0</v>
      </c>
      <c r="Q37" s="157">
        <v>0</v>
      </c>
      <c r="R37" s="28">
        <f>Q37*H37</f>
        <v>0</v>
      </c>
      <c r="S37" s="157">
        <f>M37+O37+Q37</f>
        <v>0</v>
      </c>
      <c r="T37" s="2">
        <f>S37*H37</f>
        <v>0</v>
      </c>
      <c r="U37" s="7"/>
    </row>
    <row r="38" spans="1:21" s="6" customFormat="1" ht="15" x14ac:dyDescent="0.2">
      <c r="A38" s="14" t="str">
        <f>IF(I38&lt;&gt;"",1+MAX($A$2:A37),"")</f>
        <v/>
      </c>
      <c r="B38" s="15"/>
      <c r="C38" s="15"/>
      <c r="E38" s="12"/>
      <c r="F38" s="4"/>
      <c r="G38" s="154"/>
      <c r="H38" s="1"/>
      <c r="I38" s="8"/>
      <c r="J38" s="159"/>
      <c r="K38" s="8"/>
      <c r="L38" s="156"/>
      <c r="M38" s="157"/>
      <c r="N38" s="28"/>
      <c r="O38" s="157"/>
      <c r="P38" s="68"/>
      <c r="Q38" s="157"/>
      <c r="R38" s="28"/>
      <c r="S38" s="157"/>
      <c r="T38" s="2"/>
      <c r="U38" s="7"/>
    </row>
    <row r="39" spans="1:21" s="6" customFormat="1" ht="15" x14ac:dyDescent="0.2">
      <c r="A39" s="14" t="str">
        <f>IF(I39&lt;&gt;"",1+MAX($A$2:A38),"")</f>
        <v/>
      </c>
      <c r="B39" s="15"/>
      <c r="C39" s="15"/>
      <c r="E39" s="165" t="s">
        <v>74</v>
      </c>
      <c r="F39" s="4"/>
      <c r="G39" s="154"/>
      <c r="H39" s="1"/>
      <c r="I39" s="8"/>
      <c r="J39" s="159"/>
      <c r="K39" s="8"/>
      <c r="L39" s="156"/>
      <c r="M39" s="157"/>
      <c r="N39" s="28"/>
      <c r="O39" s="157"/>
      <c r="P39" s="68"/>
      <c r="Q39" s="157"/>
      <c r="R39" s="28"/>
      <c r="S39" s="157"/>
      <c r="T39" s="2"/>
      <c r="U39" s="7"/>
    </row>
    <row r="40" spans="1:21" s="6" customFormat="1" ht="15" x14ac:dyDescent="0.2">
      <c r="A40" s="14">
        <f>IF(I40&lt;&gt;"",1+MAX($A$2:A39),"")</f>
        <v>9</v>
      </c>
      <c r="B40" s="15" t="s">
        <v>96</v>
      </c>
      <c r="C40" s="15" t="s">
        <v>96</v>
      </c>
      <c r="E40" s="12" t="s">
        <v>61</v>
      </c>
      <c r="F40" s="4">
        <v>63.36</v>
      </c>
      <c r="G40" s="154">
        <v>0.05</v>
      </c>
      <c r="H40" s="1">
        <f t="shared" ref="H40:H44" si="41">F40*(1+G40)</f>
        <v>66.528000000000006</v>
      </c>
      <c r="I40" s="8" t="s">
        <v>60</v>
      </c>
      <c r="J40" s="159">
        <v>0</v>
      </c>
      <c r="K40" s="8">
        <f t="shared" si="33"/>
        <v>0</v>
      </c>
      <c r="L40" s="156">
        <v>0</v>
      </c>
      <c r="M40" s="157">
        <f t="shared" si="34"/>
        <v>0</v>
      </c>
      <c r="N40" s="28">
        <f t="shared" si="35"/>
        <v>0</v>
      </c>
      <c r="O40" s="157">
        <v>0</v>
      </c>
      <c r="P40" s="68">
        <f t="shared" si="36"/>
        <v>0</v>
      </c>
      <c r="Q40" s="157">
        <v>0</v>
      </c>
      <c r="R40" s="28">
        <f t="shared" si="37"/>
        <v>0</v>
      </c>
      <c r="S40" s="157">
        <f t="shared" si="38"/>
        <v>0</v>
      </c>
      <c r="T40" s="2">
        <f t="shared" si="39"/>
        <v>0</v>
      </c>
      <c r="U40" s="7"/>
    </row>
    <row r="41" spans="1:21" s="6" customFormat="1" ht="15" x14ac:dyDescent="0.2">
      <c r="A41" s="14">
        <f>IF(I41&lt;&gt;"",1+MAX($A$2:A40),"")</f>
        <v>10</v>
      </c>
      <c r="B41" s="15" t="s">
        <v>96</v>
      </c>
      <c r="C41" s="15" t="s">
        <v>96</v>
      </c>
      <c r="E41" s="12" t="s">
        <v>62</v>
      </c>
      <c r="F41" s="4">
        <v>159.97</v>
      </c>
      <c r="G41" s="154">
        <v>0.05</v>
      </c>
      <c r="H41" s="1">
        <f t="shared" si="41"/>
        <v>167.96850000000001</v>
      </c>
      <c r="I41" s="8" t="s">
        <v>60</v>
      </c>
      <c r="J41" s="159">
        <v>0</v>
      </c>
      <c r="K41" s="8">
        <f t="shared" si="33"/>
        <v>0</v>
      </c>
      <c r="L41" s="156">
        <v>0</v>
      </c>
      <c r="M41" s="157">
        <f t="shared" si="34"/>
        <v>0</v>
      </c>
      <c r="N41" s="28">
        <f t="shared" si="35"/>
        <v>0</v>
      </c>
      <c r="O41" s="157">
        <v>0</v>
      </c>
      <c r="P41" s="68">
        <f t="shared" si="36"/>
        <v>0</v>
      </c>
      <c r="Q41" s="157">
        <v>0</v>
      </c>
      <c r="R41" s="28">
        <f t="shared" si="37"/>
        <v>0</v>
      </c>
      <c r="S41" s="157">
        <f t="shared" si="38"/>
        <v>0</v>
      </c>
      <c r="T41" s="2">
        <f t="shared" si="39"/>
        <v>0</v>
      </c>
      <c r="U41" s="7"/>
    </row>
    <row r="42" spans="1:21" s="6" customFormat="1" ht="15" x14ac:dyDescent="0.2">
      <c r="A42" s="14">
        <f>IF(I42&lt;&gt;"",1+MAX($A$2:A41),"")</f>
        <v>11</v>
      </c>
      <c r="B42" s="15" t="s">
        <v>96</v>
      </c>
      <c r="C42" s="15" t="s">
        <v>96</v>
      </c>
      <c r="E42" s="12" t="s">
        <v>63</v>
      </c>
      <c r="F42" s="4">
        <v>181.12</v>
      </c>
      <c r="G42" s="154">
        <v>0.05</v>
      </c>
      <c r="H42" s="1">
        <f t="shared" si="41"/>
        <v>190.17600000000002</v>
      </c>
      <c r="I42" s="8" t="s">
        <v>60</v>
      </c>
      <c r="J42" s="159">
        <v>0</v>
      </c>
      <c r="K42" s="8">
        <f t="shared" si="33"/>
        <v>0</v>
      </c>
      <c r="L42" s="156">
        <v>0</v>
      </c>
      <c r="M42" s="157">
        <f t="shared" si="34"/>
        <v>0</v>
      </c>
      <c r="N42" s="28">
        <f t="shared" si="35"/>
        <v>0</v>
      </c>
      <c r="O42" s="157">
        <v>0</v>
      </c>
      <c r="P42" s="68">
        <f t="shared" si="36"/>
        <v>0</v>
      </c>
      <c r="Q42" s="157">
        <v>0</v>
      </c>
      <c r="R42" s="28">
        <f t="shared" si="37"/>
        <v>0</v>
      </c>
      <c r="S42" s="157">
        <f t="shared" si="38"/>
        <v>0</v>
      </c>
      <c r="T42" s="2">
        <f t="shared" si="39"/>
        <v>0</v>
      </c>
      <c r="U42" s="7"/>
    </row>
    <row r="43" spans="1:21" s="6" customFormat="1" ht="15" x14ac:dyDescent="0.2">
      <c r="A43" s="14">
        <f>IF(I43&lt;&gt;"",1+MAX($A$2:A42),"")</f>
        <v>12</v>
      </c>
      <c r="B43" s="15" t="s">
        <v>96</v>
      </c>
      <c r="C43" s="15" t="s">
        <v>96</v>
      </c>
      <c r="E43" s="12" t="s">
        <v>64</v>
      </c>
      <c r="F43" s="4">
        <v>19.5</v>
      </c>
      <c r="G43" s="154">
        <v>0.05</v>
      </c>
      <c r="H43" s="1">
        <f t="shared" si="41"/>
        <v>20.475000000000001</v>
      </c>
      <c r="I43" s="8" t="s">
        <v>60</v>
      </c>
      <c r="J43" s="159">
        <v>0</v>
      </c>
      <c r="K43" s="8">
        <f t="shared" si="33"/>
        <v>0</v>
      </c>
      <c r="L43" s="156">
        <v>0</v>
      </c>
      <c r="M43" s="157">
        <f t="shared" si="34"/>
        <v>0</v>
      </c>
      <c r="N43" s="28">
        <f t="shared" si="35"/>
        <v>0</v>
      </c>
      <c r="O43" s="157">
        <v>0</v>
      </c>
      <c r="P43" s="68">
        <f t="shared" si="36"/>
        <v>0</v>
      </c>
      <c r="Q43" s="157">
        <v>0</v>
      </c>
      <c r="R43" s="28">
        <f t="shared" si="37"/>
        <v>0</v>
      </c>
      <c r="S43" s="157">
        <f t="shared" si="38"/>
        <v>0</v>
      </c>
      <c r="T43" s="2">
        <f t="shared" si="39"/>
        <v>0</v>
      </c>
      <c r="U43" s="7"/>
    </row>
    <row r="44" spans="1:21" s="6" customFormat="1" ht="15" x14ac:dyDescent="0.2">
      <c r="A44" s="14">
        <f>IF(I44&lt;&gt;"",1+MAX($A$2:A43),"")</f>
        <v>13</v>
      </c>
      <c r="B44" s="15" t="s">
        <v>96</v>
      </c>
      <c r="C44" s="15" t="s">
        <v>96</v>
      </c>
      <c r="E44" s="12" t="s">
        <v>65</v>
      </c>
      <c r="F44" s="4">
        <v>2.3199999999999998</v>
      </c>
      <c r="G44" s="154">
        <v>0.05</v>
      </c>
      <c r="H44" s="1">
        <f t="shared" si="41"/>
        <v>2.4359999999999999</v>
      </c>
      <c r="I44" s="8" t="s">
        <v>60</v>
      </c>
      <c r="J44" s="159">
        <v>0</v>
      </c>
      <c r="K44" s="8">
        <f t="shared" si="33"/>
        <v>0</v>
      </c>
      <c r="L44" s="156">
        <v>0</v>
      </c>
      <c r="M44" s="157">
        <f t="shared" si="34"/>
        <v>0</v>
      </c>
      <c r="N44" s="28">
        <f t="shared" si="35"/>
        <v>0</v>
      </c>
      <c r="O44" s="157">
        <v>0</v>
      </c>
      <c r="P44" s="68">
        <f t="shared" si="36"/>
        <v>0</v>
      </c>
      <c r="Q44" s="157">
        <v>0</v>
      </c>
      <c r="R44" s="28">
        <f t="shared" si="37"/>
        <v>0</v>
      </c>
      <c r="S44" s="157">
        <f t="shared" si="38"/>
        <v>0</v>
      </c>
      <c r="T44" s="2">
        <f t="shared" si="39"/>
        <v>0</v>
      </c>
      <c r="U44" s="7"/>
    </row>
    <row r="45" spans="1:21" s="6" customFormat="1" ht="15" x14ac:dyDescent="0.2">
      <c r="A45" s="14" t="str">
        <f>IF(I45&lt;&gt;"",1+MAX($A$2:A44),"")</f>
        <v/>
      </c>
      <c r="B45" s="15"/>
      <c r="C45" s="15"/>
      <c r="E45" s="12"/>
      <c r="F45" s="4"/>
      <c r="G45" s="154"/>
      <c r="H45" s="1"/>
      <c r="I45" s="8"/>
      <c r="J45" s="159"/>
      <c r="K45" s="8"/>
      <c r="L45" s="156"/>
      <c r="M45" s="157"/>
      <c r="N45" s="28"/>
      <c r="O45" s="157"/>
      <c r="P45" s="68"/>
      <c r="Q45" s="157"/>
      <c r="R45" s="28"/>
      <c r="S45" s="157"/>
      <c r="T45" s="2"/>
      <c r="U45" s="7"/>
    </row>
    <row r="46" spans="1:21" s="6" customFormat="1" ht="15" x14ac:dyDescent="0.2">
      <c r="A46" s="14" t="str">
        <f>IF(I46&lt;&gt;"",1+MAX($A$2:A45),"")</f>
        <v/>
      </c>
      <c r="B46" s="15"/>
      <c r="C46" s="15"/>
      <c r="E46" s="165" t="s">
        <v>73</v>
      </c>
      <c r="F46" s="4"/>
      <c r="G46" s="154"/>
      <c r="H46" s="1"/>
      <c r="I46" s="8"/>
      <c r="J46" s="159"/>
      <c r="K46" s="8"/>
      <c r="L46" s="156"/>
      <c r="M46" s="157"/>
      <c r="N46" s="28"/>
      <c r="O46" s="157"/>
      <c r="P46" s="68"/>
      <c r="Q46" s="157"/>
      <c r="R46" s="28"/>
      <c r="S46" s="157"/>
      <c r="T46" s="2"/>
      <c r="U46" s="7"/>
    </row>
    <row r="47" spans="1:21" s="6" customFormat="1" ht="30" x14ac:dyDescent="0.2">
      <c r="A47" s="14">
        <f>IF(I47&lt;&gt;"",1+MAX($A$2:A46),"")</f>
        <v>14</v>
      </c>
      <c r="B47" s="15" t="s">
        <v>96</v>
      </c>
      <c r="C47" s="15" t="s">
        <v>96</v>
      </c>
      <c r="E47" s="12" t="s">
        <v>84</v>
      </c>
      <c r="F47" s="4">
        <v>10</v>
      </c>
      <c r="G47" s="154">
        <v>0</v>
      </c>
      <c r="H47" s="1">
        <f t="shared" ref="H47:H57" si="42">F47*(1+G47)</f>
        <v>10</v>
      </c>
      <c r="I47" s="8" t="s">
        <v>55</v>
      </c>
      <c r="J47" s="159">
        <v>0</v>
      </c>
      <c r="K47" s="8">
        <f t="shared" ref="K47:K57" si="43">J47*H47</f>
        <v>0</v>
      </c>
      <c r="L47" s="156">
        <v>0</v>
      </c>
      <c r="M47" s="157">
        <f t="shared" ref="M47:M57" si="44">L47*J47</f>
        <v>0</v>
      </c>
      <c r="N47" s="28">
        <f t="shared" ref="N47:N57" si="45">L47*K47</f>
        <v>0</v>
      </c>
      <c r="O47" s="157">
        <v>0</v>
      </c>
      <c r="P47" s="68">
        <f t="shared" ref="P47:P57" si="46">O47*H47</f>
        <v>0</v>
      </c>
      <c r="Q47" s="157">
        <v>0</v>
      </c>
      <c r="R47" s="28">
        <f t="shared" ref="R47:R57" si="47">Q47*H47</f>
        <v>0</v>
      </c>
      <c r="S47" s="157">
        <f t="shared" ref="S47:S57" si="48">M47+O47+Q47</f>
        <v>0</v>
      </c>
      <c r="T47" s="2">
        <f t="shared" ref="T47:T57" si="49">S47*H47</f>
        <v>0</v>
      </c>
      <c r="U47" s="7"/>
    </row>
    <row r="48" spans="1:21" s="6" customFormat="1" ht="30" x14ac:dyDescent="0.2">
      <c r="A48" s="14">
        <f>IF(I48&lt;&gt;"",1+MAX($A$2:A47),"")</f>
        <v>15</v>
      </c>
      <c r="B48" s="15" t="s">
        <v>96</v>
      </c>
      <c r="C48" s="15" t="s">
        <v>96</v>
      </c>
      <c r="E48" s="12" t="s">
        <v>85</v>
      </c>
      <c r="F48" s="4">
        <v>1</v>
      </c>
      <c r="G48" s="154">
        <v>0</v>
      </c>
      <c r="H48" s="1">
        <f t="shared" si="42"/>
        <v>1</v>
      </c>
      <c r="I48" s="8" t="s">
        <v>55</v>
      </c>
      <c r="J48" s="159">
        <v>0</v>
      </c>
      <c r="K48" s="8">
        <f t="shared" si="43"/>
        <v>0</v>
      </c>
      <c r="L48" s="156">
        <v>0</v>
      </c>
      <c r="M48" s="157">
        <f t="shared" si="44"/>
        <v>0</v>
      </c>
      <c r="N48" s="28">
        <f t="shared" si="45"/>
        <v>0</v>
      </c>
      <c r="O48" s="157">
        <v>0</v>
      </c>
      <c r="P48" s="68">
        <f t="shared" si="46"/>
        <v>0</v>
      </c>
      <c r="Q48" s="157">
        <v>0</v>
      </c>
      <c r="R48" s="28">
        <f t="shared" si="47"/>
        <v>0</v>
      </c>
      <c r="S48" s="157">
        <f t="shared" si="48"/>
        <v>0</v>
      </c>
      <c r="T48" s="2">
        <f t="shared" si="49"/>
        <v>0</v>
      </c>
      <c r="U48" s="7"/>
    </row>
    <row r="49" spans="1:21" s="6" customFormat="1" ht="30" x14ac:dyDescent="0.2">
      <c r="A49" s="14">
        <f>IF(I49&lt;&gt;"",1+MAX($A$2:A48),"")</f>
        <v>16</v>
      </c>
      <c r="B49" s="15" t="s">
        <v>96</v>
      </c>
      <c r="C49" s="15" t="s">
        <v>96</v>
      </c>
      <c r="E49" s="12" t="s">
        <v>86</v>
      </c>
      <c r="F49" s="4">
        <v>2</v>
      </c>
      <c r="G49" s="154">
        <v>0</v>
      </c>
      <c r="H49" s="1">
        <f t="shared" si="42"/>
        <v>2</v>
      </c>
      <c r="I49" s="8" t="s">
        <v>55</v>
      </c>
      <c r="J49" s="159">
        <v>0</v>
      </c>
      <c r="K49" s="8">
        <f t="shared" si="43"/>
        <v>0</v>
      </c>
      <c r="L49" s="156">
        <v>0</v>
      </c>
      <c r="M49" s="157">
        <f t="shared" si="44"/>
        <v>0</v>
      </c>
      <c r="N49" s="28">
        <f t="shared" si="45"/>
        <v>0</v>
      </c>
      <c r="O49" s="157">
        <v>0</v>
      </c>
      <c r="P49" s="68">
        <f t="shared" si="46"/>
        <v>0</v>
      </c>
      <c r="Q49" s="157">
        <v>0</v>
      </c>
      <c r="R49" s="28">
        <f t="shared" si="47"/>
        <v>0</v>
      </c>
      <c r="S49" s="157">
        <f t="shared" si="48"/>
        <v>0</v>
      </c>
      <c r="T49" s="2">
        <f t="shared" si="49"/>
        <v>0</v>
      </c>
      <c r="U49" s="7"/>
    </row>
    <row r="50" spans="1:21" s="6" customFormat="1" ht="30" x14ac:dyDescent="0.2">
      <c r="A50" s="14">
        <f>IF(I50&lt;&gt;"",1+MAX($A$2:A49),"")</f>
        <v>17</v>
      </c>
      <c r="B50" s="15" t="s">
        <v>96</v>
      </c>
      <c r="C50" s="15" t="s">
        <v>96</v>
      </c>
      <c r="E50" s="12" t="s">
        <v>87</v>
      </c>
      <c r="F50" s="4">
        <v>2</v>
      </c>
      <c r="G50" s="154">
        <v>0</v>
      </c>
      <c r="H50" s="1">
        <f t="shared" si="42"/>
        <v>2</v>
      </c>
      <c r="I50" s="8" t="s">
        <v>55</v>
      </c>
      <c r="J50" s="159">
        <v>0</v>
      </c>
      <c r="K50" s="8">
        <f t="shared" si="43"/>
        <v>0</v>
      </c>
      <c r="L50" s="156">
        <v>0</v>
      </c>
      <c r="M50" s="157">
        <f t="shared" si="44"/>
        <v>0</v>
      </c>
      <c r="N50" s="28">
        <f t="shared" si="45"/>
        <v>0</v>
      </c>
      <c r="O50" s="157">
        <v>0</v>
      </c>
      <c r="P50" s="68">
        <f t="shared" si="46"/>
        <v>0</v>
      </c>
      <c r="Q50" s="157">
        <v>0</v>
      </c>
      <c r="R50" s="28">
        <f t="shared" si="47"/>
        <v>0</v>
      </c>
      <c r="S50" s="157">
        <f t="shared" si="48"/>
        <v>0</v>
      </c>
      <c r="T50" s="2">
        <f t="shared" si="49"/>
        <v>0</v>
      </c>
      <c r="U50" s="7"/>
    </row>
    <row r="51" spans="1:21" s="6" customFormat="1" ht="30" x14ac:dyDescent="0.2">
      <c r="A51" s="14">
        <f>IF(I51&lt;&gt;"",1+MAX($A$2:A50),"")</f>
        <v>18</v>
      </c>
      <c r="B51" s="15" t="s">
        <v>96</v>
      </c>
      <c r="C51" s="15" t="s">
        <v>96</v>
      </c>
      <c r="E51" s="12" t="s">
        <v>89</v>
      </c>
      <c r="F51" s="4">
        <v>1</v>
      </c>
      <c r="G51" s="154">
        <v>0</v>
      </c>
      <c r="H51" s="1">
        <f t="shared" si="42"/>
        <v>1</v>
      </c>
      <c r="I51" s="8" t="s">
        <v>55</v>
      </c>
      <c r="J51" s="159">
        <v>0</v>
      </c>
      <c r="K51" s="8">
        <f t="shared" si="43"/>
        <v>0</v>
      </c>
      <c r="L51" s="156">
        <v>0</v>
      </c>
      <c r="M51" s="157">
        <f t="shared" si="44"/>
        <v>0</v>
      </c>
      <c r="N51" s="28">
        <f t="shared" si="45"/>
        <v>0</v>
      </c>
      <c r="O51" s="157">
        <v>0</v>
      </c>
      <c r="P51" s="68">
        <f t="shared" si="46"/>
        <v>0</v>
      </c>
      <c r="Q51" s="157">
        <v>0</v>
      </c>
      <c r="R51" s="28">
        <f t="shared" si="47"/>
        <v>0</v>
      </c>
      <c r="S51" s="157">
        <f t="shared" si="48"/>
        <v>0</v>
      </c>
      <c r="T51" s="2">
        <f t="shared" si="49"/>
        <v>0</v>
      </c>
      <c r="U51" s="7"/>
    </row>
    <row r="52" spans="1:21" s="6" customFormat="1" ht="30" x14ac:dyDescent="0.2">
      <c r="A52" s="14">
        <f>IF(I52&lt;&gt;"",1+MAX($A$2:A51),"")</f>
        <v>19</v>
      </c>
      <c r="B52" s="15" t="s">
        <v>96</v>
      </c>
      <c r="C52" s="15" t="s">
        <v>96</v>
      </c>
      <c r="E52" s="12" t="s">
        <v>90</v>
      </c>
      <c r="F52" s="4">
        <v>1</v>
      </c>
      <c r="G52" s="154">
        <v>0</v>
      </c>
      <c r="H52" s="1">
        <f t="shared" si="42"/>
        <v>1</v>
      </c>
      <c r="I52" s="8" t="s">
        <v>55</v>
      </c>
      <c r="J52" s="159">
        <v>0</v>
      </c>
      <c r="K52" s="8">
        <f t="shared" si="43"/>
        <v>0</v>
      </c>
      <c r="L52" s="156">
        <v>0</v>
      </c>
      <c r="M52" s="157">
        <f t="shared" si="44"/>
        <v>0</v>
      </c>
      <c r="N52" s="28">
        <f t="shared" si="45"/>
        <v>0</v>
      </c>
      <c r="O52" s="157">
        <v>0</v>
      </c>
      <c r="P52" s="68">
        <f t="shared" si="46"/>
        <v>0</v>
      </c>
      <c r="Q52" s="157">
        <v>0</v>
      </c>
      <c r="R52" s="28">
        <f t="shared" si="47"/>
        <v>0</v>
      </c>
      <c r="S52" s="157">
        <f t="shared" si="48"/>
        <v>0</v>
      </c>
      <c r="T52" s="2">
        <f t="shared" si="49"/>
        <v>0</v>
      </c>
      <c r="U52" s="7"/>
    </row>
    <row r="53" spans="1:21" s="6" customFormat="1" ht="30" x14ac:dyDescent="0.2">
      <c r="A53" s="14">
        <f>IF(I53&lt;&gt;"",1+MAX($A$2:A52),"")</f>
        <v>20</v>
      </c>
      <c r="B53" s="15" t="s">
        <v>96</v>
      </c>
      <c r="C53" s="15" t="s">
        <v>96</v>
      </c>
      <c r="E53" s="12" t="s">
        <v>91</v>
      </c>
      <c r="F53" s="4">
        <v>2</v>
      </c>
      <c r="G53" s="154">
        <v>0</v>
      </c>
      <c r="H53" s="1">
        <f t="shared" si="42"/>
        <v>2</v>
      </c>
      <c r="I53" s="8" t="s">
        <v>55</v>
      </c>
      <c r="J53" s="159">
        <v>0</v>
      </c>
      <c r="K53" s="8">
        <f t="shared" si="43"/>
        <v>0</v>
      </c>
      <c r="L53" s="156">
        <v>0</v>
      </c>
      <c r="M53" s="157">
        <f t="shared" si="44"/>
        <v>0</v>
      </c>
      <c r="N53" s="28">
        <f t="shared" si="45"/>
        <v>0</v>
      </c>
      <c r="O53" s="157">
        <v>0</v>
      </c>
      <c r="P53" s="68">
        <f t="shared" si="46"/>
        <v>0</v>
      </c>
      <c r="Q53" s="157">
        <v>0</v>
      </c>
      <c r="R53" s="28">
        <f t="shared" si="47"/>
        <v>0</v>
      </c>
      <c r="S53" s="157">
        <f t="shared" si="48"/>
        <v>0</v>
      </c>
      <c r="T53" s="2">
        <f t="shared" si="49"/>
        <v>0</v>
      </c>
      <c r="U53" s="7"/>
    </row>
    <row r="54" spans="1:21" s="6" customFormat="1" ht="30" x14ac:dyDescent="0.2">
      <c r="A54" s="14">
        <f>IF(I54&lt;&gt;"",1+MAX($A$2:A53),"")</f>
        <v>21</v>
      </c>
      <c r="B54" s="15" t="s">
        <v>96</v>
      </c>
      <c r="C54" s="15" t="s">
        <v>96</v>
      </c>
      <c r="E54" s="12" t="s">
        <v>92</v>
      </c>
      <c r="F54" s="4">
        <v>1</v>
      </c>
      <c r="G54" s="154">
        <v>0</v>
      </c>
      <c r="H54" s="1">
        <f t="shared" si="42"/>
        <v>1</v>
      </c>
      <c r="I54" s="8" t="s">
        <v>55</v>
      </c>
      <c r="J54" s="159">
        <v>0</v>
      </c>
      <c r="K54" s="8">
        <f t="shared" si="43"/>
        <v>0</v>
      </c>
      <c r="L54" s="156">
        <v>0</v>
      </c>
      <c r="M54" s="157">
        <f t="shared" si="44"/>
        <v>0</v>
      </c>
      <c r="N54" s="28">
        <f t="shared" si="45"/>
        <v>0</v>
      </c>
      <c r="O54" s="157">
        <v>0</v>
      </c>
      <c r="P54" s="68">
        <f t="shared" si="46"/>
        <v>0</v>
      </c>
      <c r="Q54" s="157">
        <v>0</v>
      </c>
      <c r="R54" s="28">
        <f t="shared" si="47"/>
        <v>0</v>
      </c>
      <c r="S54" s="157">
        <f t="shared" si="48"/>
        <v>0</v>
      </c>
      <c r="T54" s="2">
        <f t="shared" si="49"/>
        <v>0</v>
      </c>
      <c r="U54" s="7"/>
    </row>
    <row r="55" spans="1:21" s="6" customFormat="1" ht="30" x14ac:dyDescent="0.2">
      <c r="A55" s="14">
        <f>IF(I55&lt;&gt;"",1+MAX($A$2:A54),"")</f>
        <v>22</v>
      </c>
      <c r="B55" s="15" t="s">
        <v>96</v>
      </c>
      <c r="C55" s="15" t="s">
        <v>96</v>
      </c>
      <c r="E55" s="12" t="s">
        <v>93</v>
      </c>
      <c r="F55" s="4">
        <v>1</v>
      </c>
      <c r="G55" s="154">
        <v>0</v>
      </c>
      <c r="H55" s="1">
        <f t="shared" si="42"/>
        <v>1</v>
      </c>
      <c r="I55" s="8" t="s">
        <v>55</v>
      </c>
      <c r="J55" s="159">
        <v>0</v>
      </c>
      <c r="K55" s="8">
        <f t="shared" si="43"/>
        <v>0</v>
      </c>
      <c r="L55" s="156">
        <v>0</v>
      </c>
      <c r="M55" s="157">
        <f t="shared" si="44"/>
        <v>0</v>
      </c>
      <c r="N55" s="28">
        <f t="shared" si="45"/>
        <v>0</v>
      </c>
      <c r="O55" s="157">
        <v>0</v>
      </c>
      <c r="P55" s="68">
        <f t="shared" si="46"/>
        <v>0</v>
      </c>
      <c r="Q55" s="157">
        <v>0</v>
      </c>
      <c r="R55" s="28">
        <f t="shared" si="47"/>
        <v>0</v>
      </c>
      <c r="S55" s="157">
        <f t="shared" si="48"/>
        <v>0</v>
      </c>
      <c r="T55" s="2">
        <f t="shared" si="49"/>
        <v>0</v>
      </c>
      <c r="U55" s="7"/>
    </row>
    <row r="56" spans="1:21" s="6" customFormat="1" ht="30" x14ac:dyDescent="0.2">
      <c r="A56" s="14">
        <f>IF(I56&lt;&gt;"",1+MAX($A$2:A55),"")</f>
        <v>23</v>
      </c>
      <c r="B56" s="15" t="s">
        <v>96</v>
      </c>
      <c r="C56" s="15" t="s">
        <v>96</v>
      </c>
      <c r="E56" s="12" t="s">
        <v>94</v>
      </c>
      <c r="F56" s="4">
        <v>1</v>
      </c>
      <c r="G56" s="154">
        <v>0</v>
      </c>
      <c r="H56" s="1">
        <f t="shared" si="42"/>
        <v>1</v>
      </c>
      <c r="I56" s="8" t="s">
        <v>55</v>
      </c>
      <c r="J56" s="159">
        <v>0</v>
      </c>
      <c r="K56" s="8">
        <f t="shared" si="43"/>
        <v>0</v>
      </c>
      <c r="L56" s="156">
        <v>0</v>
      </c>
      <c r="M56" s="157">
        <f t="shared" si="44"/>
        <v>0</v>
      </c>
      <c r="N56" s="28">
        <f t="shared" si="45"/>
        <v>0</v>
      </c>
      <c r="O56" s="157">
        <v>0</v>
      </c>
      <c r="P56" s="68">
        <f t="shared" si="46"/>
        <v>0</v>
      </c>
      <c r="Q56" s="157">
        <v>0</v>
      </c>
      <c r="R56" s="28">
        <f t="shared" si="47"/>
        <v>0</v>
      </c>
      <c r="S56" s="157">
        <f t="shared" si="48"/>
        <v>0</v>
      </c>
      <c r="T56" s="2">
        <f t="shared" si="49"/>
        <v>0</v>
      </c>
      <c r="U56" s="7"/>
    </row>
    <row r="57" spans="1:21" s="6" customFormat="1" ht="30" x14ac:dyDescent="0.2">
      <c r="A57" s="14">
        <f>IF(I57&lt;&gt;"",1+MAX($A$2:A56),"")</f>
        <v>24</v>
      </c>
      <c r="B57" s="15" t="s">
        <v>96</v>
      </c>
      <c r="C57" s="15" t="s">
        <v>96</v>
      </c>
      <c r="E57" s="12" t="s">
        <v>95</v>
      </c>
      <c r="F57" s="4">
        <v>1</v>
      </c>
      <c r="G57" s="154">
        <v>0</v>
      </c>
      <c r="H57" s="1">
        <f t="shared" si="42"/>
        <v>1</v>
      </c>
      <c r="I57" s="8" t="s">
        <v>55</v>
      </c>
      <c r="J57" s="159">
        <v>0</v>
      </c>
      <c r="K57" s="8">
        <f t="shared" si="43"/>
        <v>0</v>
      </c>
      <c r="L57" s="156">
        <v>0</v>
      </c>
      <c r="M57" s="157">
        <f t="shared" si="44"/>
        <v>0</v>
      </c>
      <c r="N57" s="28">
        <f t="shared" si="45"/>
        <v>0</v>
      </c>
      <c r="O57" s="157">
        <v>0</v>
      </c>
      <c r="P57" s="68">
        <f t="shared" si="46"/>
        <v>0</v>
      </c>
      <c r="Q57" s="157">
        <v>0</v>
      </c>
      <c r="R57" s="28">
        <f t="shared" si="47"/>
        <v>0</v>
      </c>
      <c r="S57" s="157">
        <f t="shared" si="48"/>
        <v>0</v>
      </c>
      <c r="T57" s="2">
        <f t="shared" si="49"/>
        <v>0</v>
      </c>
      <c r="U57" s="7"/>
    </row>
    <row r="58" spans="1:21" s="6" customFormat="1" ht="15" x14ac:dyDescent="0.2">
      <c r="A58" s="14" t="str">
        <f>IF(I58&lt;&gt;"",1+MAX($A$2:A57),"")</f>
        <v/>
      </c>
      <c r="B58" s="15"/>
      <c r="C58" s="15"/>
      <c r="E58" s="12"/>
      <c r="F58" s="4"/>
      <c r="G58" s="154"/>
      <c r="H58" s="1"/>
      <c r="I58" s="8"/>
      <c r="J58" s="159"/>
      <c r="K58" s="8"/>
      <c r="L58" s="156"/>
      <c r="M58" s="157"/>
      <c r="N58" s="28"/>
      <c r="O58" s="157"/>
      <c r="P58" s="68"/>
      <c r="Q58" s="157"/>
      <c r="R58" s="28"/>
      <c r="S58" s="157"/>
      <c r="T58" s="2"/>
      <c r="U58" s="7"/>
    </row>
    <row r="59" spans="1:21" s="6" customFormat="1" ht="15" x14ac:dyDescent="0.2">
      <c r="A59" s="14" t="str">
        <f>IF(I59&lt;&gt;"",1+MAX($A$2:A58),"")</f>
        <v/>
      </c>
      <c r="B59" s="15"/>
      <c r="C59" s="15"/>
      <c r="E59" s="165" t="s">
        <v>88</v>
      </c>
      <c r="F59" s="4"/>
      <c r="G59" s="154"/>
      <c r="H59" s="1"/>
      <c r="I59" s="8"/>
      <c r="J59" s="159"/>
      <c r="K59" s="8"/>
      <c r="L59" s="156"/>
      <c r="M59" s="157"/>
      <c r="N59" s="28"/>
      <c r="O59" s="157"/>
      <c r="P59" s="68"/>
      <c r="Q59" s="157"/>
      <c r="R59" s="28"/>
      <c r="S59" s="157"/>
      <c r="T59" s="2"/>
      <c r="U59" s="7"/>
    </row>
    <row r="60" spans="1:21" s="6" customFormat="1" ht="15" x14ac:dyDescent="0.2">
      <c r="A60" s="14">
        <f>IF(I60&lt;&gt;"",1+MAX($A$2:A59),"")</f>
        <v>25</v>
      </c>
      <c r="B60" s="15" t="s">
        <v>96</v>
      </c>
      <c r="C60" s="15" t="s">
        <v>96</v>
      </c>
      <c r="E60" s="12" t="s">
        <v>66</v>
      </c>
      <c r="F60" s="4">
        <v>2</v>
      </c>
      <c r="G60" s="154">
        <v>0</v>
      </c>
      <c r="H60" s="1">
        <f t="shared" ref="H60:H63" si="50">F60*(1+G60)</f>
        <v>2</v>
      </c>
      <c r="I60" s="8" t="s">
        <v>55</v>
      </c>
      <c r="J60" s="159">
        <v>0</v>
      </c>
      <c r="K60" s="8">
        <f t="shared" ref="K60:K63" si="51">J60*H60</f>
        <v>0</v>
      </c>
      <c r="L60" s="156">
        <v>0</v>
      </c>
      <c r="M60" s="157">
        <f t="shared" ref="M60:M63" si="52">L60*J60</f>
        <v>0</v>
      </c>
      <c r="N60" s="28">
        <f t="shared" ref="N60:N63" si="53">L60*K60</f>
        <v>0</v>
      </c>
      <c r="O60" s="157">
        <v>0</v>
      </c>
      <c r="P60" s="68">
        <f t="shared" ref="P60:P63" si="54">O60*H60</f>
        <v>0</v>
      </c>
      <c r="Q60" s="157">
        <v>0</v>
      </c>
      <c r="R60" s="28">
        <f t="shared" ref="R60:R63" si="55">Q60*H60</f>
        <v>0</v>
      </c>
      <c r="S60" s="157">
        <f t="shared" ref="S60:S63" si="56">M60+O60+Q60</f>
        <v>0</v>
      </c>
      <c r="T60" s="2">
        <f t="shared" ref="T60:T63" si="57">S60*H60</f>
        <v>0</v>
      </c>
      <c r="U60" s="7"/>
    </row>
    <row r="61" spans="1:21" s="6" customFormat="1" ht="15" x14ac:dyDescent="0.2">
      <c r="A61" s="14">
        <f>IF(I61&lt;&gt;"",1+MAX($A$2:A60),"")</f>
        <v>26</v>
      </c>
      <c r="B61" s="15" t="s">
        <v>96</v>
      </c>
      <c r="C61" s="15" t="s">
        <v>96</v>
      </c>
      <c r="E61" s="12" t="s">
        <v>67</v>
      </c>
      <c r="F61" s="4">
        <v>2</v>
      </c>
      <c r="G61" s="154">
        <v>0</v>
      </c>
      <c r="H61" s="1">
        <f t="shared" si="50"/>
        <v>2</v>
      </c>
      <c r="I61" s="8" t="s">
        <v>55</v>
      </c>
      <c r="J61" s="159">
        <v>0</v>
      </c>
      <c r="K61" s="8">
        <f t="shared" si="51"/>
        <v>0</v>
      </c>
      <c r="L61" s="156">
        <v>0</v>
      </c>
      <c r="M61" s="157">
        <f t="shared" si="52"/>
        <v>0</v>
      </c>
      <c r="N61" s="28">
        <f t="shared" si="53"/>
        <v>0</v>
      </c>
      <c r="O61" s="157">
        <v>0</v>
      </c>
      <c r="P61" s="68">
        <f t="shared" si="54"/>
        <v>0</v>
      </c>
      <c r="Q61" s="157">
        <v>0</v>
      </c>
      <c r="R61" s="28">
        <f t="shared" si="55"/>
        <v>0</v>
      </c>
      <c r="S61" s="157">
        <f t="shared" si="56"/>
        <v>0</v>
      </c>
      <c r="T61" s="2">
        <f t="shared" si="57"/>
        <v>0</v>
      </c>
      <c r="U61" s="7"/>
    </row>
    <row r="62" spans="1:21" s="6" customFormat="1" ht="15" x14ac:dyDescent="0.2">
      <c r="A62" s="14">
        <f>IF(I62&lt;&gt;"",1+MAX($A$2:A61),"")</f>
        <v>27</v>
      </c>
      <c r="B62" s="15" t="s">
        <v>96</v>
      </c>
      <c r="C62" s="15" t="s">
        <v>96</v>
      </c>
      <c r="E62" s="12" t="s">
        <v>68</v>
      </c>
      <c r="F62" s="4">
        <v>2</v>
      </c>
      <c r="G62" s="154">
        <v>0</v>
      </c>
      <c r="H62" s="1">
        <f t="shared" si="50"/>
        <v>2</v>
      </c>
      <c r="I62" s="8" t="s">
        <v>55</v>
      </c>
      <c r="J62" s="159">
        <v>0</v>
      </c>
      <c r="K62" s="8">
        <f t="shared" si="51"/>
        <v>0</v>
      </c>
      <c r="L62" s="156">
        <v>0</v>
      </c>
      <c r="M62" s="157">
        <f t="shared" si="52"/>
        <v>0</v>
      </c>
      <c r="N62" s="28">
        <f t="shared" si="53"/>
        <v>0</v>
      </c>
      <c r="O62" s="157">
        <v>0</v>
      </c>
      <c r="P62" s="68">
        <f t="shared" si="54"/>
        <v>0</v>
      </c>
      <c r="Q62" s="157">
        <v>0</v>
      </c>
      <c r="R62" s="28">
        <f t="shared" si="55"/>
        <v>0</v>
      </c>
      <c r="S62" s="157">
        <f t="shared" si="56"/>
        <v>0</v>
      </c>
      <c r="T62" s="2">
        <f t="shared" si="57"/>
        <v>0</v>
      </c>
      <c r="U62" s="7"/>
    </row>
    <row r="63" spans="1:21" s="6" customFormat="1" ht="15" x14ac:dyDescent="0.2">
      <c r="A63" s="14">
        <f>IF(I63&lt;&gt;"",1+MAX($A$2:A62),"")</f>
        <v>28</v>
      </c>
      <c r="B63" s="15" t="s">
        <v>96</v>
      </c>
      <c r="C63" s="15" t="s">
        <v>96</v>
      </c>
      <c r="E63" s="12" t="s">
        <v>69</v>
      </c>
      <c r="F63" s="4">
        <v>12</v>
      </c>
      <c r="G63" s="154">
        <v>0</v>
      </c>
      <c r="H63" s="1">
        <f t="shared" si="50"/>
        <v>12</v>
      </c>
      <c r="I63" s="8" t="s">
        <v>55</v>
      </c>
      <c r="J63" s="159">
        <v>0</v>
      </c>
      <c r="K63" s="8">
        <f t="shared" si="51"/>
        <v>0</v>
      </c>
      <c r="L63" s="156">
        <v>0</v>
      </c>
      <c r="M63" s="157">
        <f t="shared" si="52"/>
        <v>0</v>
      </c>
      <c r="N63" s="28">
        <f t="shared" si="53"/>
        <v>0</v>
      </c>
      <c r="O63" s="157">
        <v>0</v>
      </c>
      <c r="P63" s="68">
        <f t="shared" si="54"/>
        <v>0</v>
      </c>
      <c r="Q63" s="157">
        <v>0</v>
      </c>
      <c r="R63" s="28">
        <f t="shared" si="55"/>
        <v>0</v>
      </c>
      <c r="S63" s="157">
        <f t="shared" si="56"/>
        <v>0</v>
      </c>
      <c r="T63" s="2">
        <f t="shared" si="57"/>
        <v>0</v>
      </c>
      <c r="U63" s="7"/>
    </row>
    <row r="64" spans="1:21" s="6" customFormat="1" ht="15" x14ac:dyDescent="0.2">
      <c r="A64" s="14" t="str">
        <f>IF(I64&lt;&gt;"",1+MAX($A$2:A63),"")</f>
        <v/>
      </c>
      <c r="B64" s="15"/>
      <c r="C64" s="15"/>
      <c r="E64" s="12"/>
      <c r="F64" s="4"/>
      <c r="G64" s="154"/>
      <c r="H64" s="1"/>
      <c r="I64" s="8"/>
      <c r="J64" s="159"/>
      <c r="K64" s="8"/>
      <c r="L64" s="156"/>
      <c r="M64" s="157"/>
      <c r="N64" s="28"/>
      <c r="O64" s="157"/>
      <c r="P64" s="68"/>
      <c r="Q64" s="157"/>
      <c r="R64" s="28"/>
      <c r="S64" s="157"/>
      <c r="T64" s="2"/>
      <c r="U64" s="7"/>
    </row>
    <row r="65" spans="1:21" s="6" customFormat="1" ht="15" x14ac:dyDescent="0.2">
      <c r="A65" s="14" t="str">
        <f>IF(I65&lt;&gt;"",1+MAX($A$2:A64),"")</f>
        <v/>
      </c>
      <c r="B65" s="15"/>
      <c r="C65" s="15"/>
      <c r="E65" s="165" t="s">
        <v>99</v>
      </c>
      <c r="F65" s="4"/>
      <c r="G65" s="154"/>
      <c r="H65" s="1"/>
      <c r="I65" s="8"/>
      <c r="J65" s="159"/>
      <c r="K65" s="8"/>
      <c r="L65" s="156"/>
      <c r="M65" s="157"/>
      <c r="N65" s="28"/>
      <c r="O65" s="157"/>
      <c r="P65" s="68"/>
      <c r="Q65" s="157"/>
      <c r="R65" s="28"/>
      <c r="S65" s="157"/>
      <c r="T65" s="2"/>
      <c r="U65" s="7"/>
    </row>
    <row r="66" spans="1:21" s="6" customFormat="1" ht="30" x14ac:dyDescent="0.2">
      <c r="A66" s="14">
        <f>IF(I66&lt;&gt;"",1+MAX($A$2:A65),"")</f>
        <v>29</v>
      </c>
      <c r="B66" s="15" t="s">
        <v>96</v>
      </c>
      <c r="C66" s="15" t="s">
        <v>96</v>
      </c>
      <c r="E66" s="12" t="s">
        <v>78</v>
      </c>
      <c r="F66" s="4">
        <v>1</v>
      </c>
      <c r="G66" s="154">
        <v>0</v>
      </c>
      <c r="H66" s="1">
        <f t="shared" ref="H66:H71" si="58">F66*(1+G66)</f>
        <v>1</v>
      </c>
      <c r="I66" s="8" t="s">
        <v>55</v>
      </c>
      <c r="J66" s="159">
        <v>0</v>
      </c>
      <c r="K66" s="8">
        <f t="shared" ref="K66:K71" si="59">J66*H66</f>
        <v>0</v>
      </c>
      <c r="L66" s="156">
        <v>0</v>
      </c>
      <c r="M66" s="157">
        <f t="shared" ref="M66:M71" si="60">L66*J66</f>
        <v>0</v>
      </c>
      <c r="N66" s="28">
        <f t="shared" ref="N66:N71" si="61">L66*K66</f>
        <v>0</v>
      </c>
      <c r="O66" s="157">
        <v>0</v>
      </c>
      <c r="P66" s="68">
        <f t="shared" ref="P66:P71" si="62">O66*H66</f>
        <v>0</v>
      </c>
      <c r="Q66" s="157">
        <v>0</v>
      </c>
      <c r="R66" s="28">
        <f t="shared" ref="R66:R71" si="63">Q66*H66</f>
        <v>0</v>
      </c>
      <c r="S66" s="157">
        <f t="shared" ref="S66:S71" si="64">M66+O66+Q66</f>
        <v>0</v>
      </c>
      <c r="T66" s="2">
        <f t="shared" ref="T66:T71" si="65">S66*H66</f>
        <v>0</v>
      </c>
      <c r="U66" s="7"/>
    </row>
    <row r="67" spans="1:21" s="6" customFormat="1" ht="30" x14ac:dyDescent="0.2">
      <c r="A67" s="14">
        <f>IF(I67&lt;&gt;"",1+MAX($A$2:A66),"")</f>
        <v>30</v>
      </c>
      <c r="B67" s="15" t="s">
        <v>96</v>
      </c>
      <c r="C67" s="15" t="s">
        <v>96</v>
      </c>
      <c r="E67" s="12" t="s">
        <v>80</v>
      </c>
      <c r="F67" s="4">
        <v>1</v>
      </c>
      <c r="G67" s="154">
        <v>0</v>
      </c>
      <c r="H67" s="1">
        <f t="shared" si="58"/>
        <v>1</v>
      </c>
      <c r="I67" s="8" t="s">
        <v>55</v>
      </c>
      <c r="J67" s="159">
        <v>0</v>
      </c>
      <c r="K67" s="8">
        <f t="shared" si="59"/>
        <v>0</v>
      </c>
      <c r="L67" s="156">
        <v>0</v>
      </c>
      <c r="M67" s="157">
        <f t="shared" si="60"/>
        <v>0</v>
      </c>
      <c r="N67" s="28">
        <f t="shared" si="61"/>
        <v>0</v>
      </c>
      <c r="O67" s="157">
        <v>0</v>
      </c>
      <c r="P67" s="68">
        <f t="shared" si="62"/>
        <v>0</v>
      </c>
      <c r="Q67" s="157">
        <v>0</v>
      </c>
      <c r="R67" s="28">
        <f t="shared" si="63"/>
        <v>0</v>
      </c>
      <c r="S67" s="157">
        <f t="shared" si="64"/>
        <v>0</v>
      </c>
      <c r="T67" s="2">
        <f t="shared" si="65"/>
        <v>0</v>
      </c>
      <c r="U67" s="7"/>
    </row>
    <row r="68" spans="1:21" s="6" customFormat="1" ht="30" x14ac:dyDescent="0.2">
      <c r="A68" s="14">
        <f>IF(I68&lt;&gt;"",1+MAX($A$2:A67),"")</f>
        <v>31</v>
      </c>
      <c r="B68" s="15" t="s">
        <v>96</v>
      </c>
      <c r="C68" s="15" t="s">
        <v>96</v>
      </c>
      <c r="E68" s="12" t="s">
        <v>79</v>
      </c>
      <c r="F68" s="4">
        <v>1</v>
      </c>
      <c r="G68" s="154">
        <v>0</v>
      </c>
      <c r="H68" s="1">
        <f t="shared" si="58"/>
        <v>1</v>
      </c>
      <c r="I68" s="8" t="s">
        <v>55</v>
      </c>
      <c r="J68" s="159">
        <v>0</v>
      </c>
      <c r="K68" s="8">
        <f t="shared" si="59"/>
        <v>0</v>
      </c>
      <c r="L68" s="156">
        <v>0</v>
      </c>
      <c r="M68" s="157">
        <f t="shared" si="60"/>
        <v>0</v>
      </c>
      <c r="N68" s="28">
        <f t="shared" si="61"/>
        <v>0</v>
      </c>
      <c r="O68" s="157">
        <v>0</v>
      </c>
      <c r="P68" s="68">
        <f t="shared" si="62"/>
        <v>0</v>
      </c>
      <c r="Q68" s="157">
        <v>0</v>
      </c>
      <c r="R68" s="28">
        <f t="shared" si="63"/>
        <v>0</v>
      </c>
      <c r="S68" s="157">
        <f t="shared" si="64"/>
        <v>0</v>
      </c>
      <c r="T68" s="2">
        <f t="shared" si="65"/>
        <v>0</v>
      </c>
      <c r="U68" s="7"/>
    </row>
    <row r="69" spans="1:21" s="6" customFormat="1" ht="30" x14ac:dyDescent="0.2">
      <c r="A69" s="14">
        <f>IF(I69&lt;&gt;"",1+MAX($A$2:A68),"")</f>
        <v>32</v>
      </c>
      <c r="B69" s="15" t="s">
        <v>96</v>
      </c>
      <c r="C69" s="15" t="s">
        <v>96</v>
      </c>
      <c r="E69" s="12" t="s">
        <v>81</v>
      </c>
      <c r="F69" s="4">
        <v>1</v>
      </c>
      <c r="G69" s="154">
        <v>0</v>
      </c>
      <c r="H69" s="1">
        <f t="shared" si="58"/>
        <v>1</v>
      </c>
      <c r="I69" s="8" t="s">
        <v>55</v>
      </c>
      <c r="J69" s="159">
        <v>0</v>
      </c>
      <c r="K69" s="8">
        <f t="shared" si="59"/>
        <v>0</v>
      </c>
      <c r="L69" s="156">
        <v>0</v>
      </c>
      <c r="M69" s="157">
        <f t="shared" si="60"/>
        <v>0</v>
      </c>
      <c r="N69" s="28">
        <f t="shared" si="61"/>
        <v>0</v>
      </c>
      <c r="O69" s="157">
        <v>0</v>
      </c>
      <c r="P69" s="68">
        <f t="shared" si="62"/>
        <v>0</v>
      </c>
      <c r="Q69" s="157">
        <v>0</v>
      </c>
      <c r="R69" s="28">
        <f t="shared" si="63"/>
        <v>0</v>
      </c>
      <c r="S69" s="157">
        <f t="shared" si="64"/>
        <v>0</v>
      </c>
      <c r="T69" s="2">
        <f t="shared" si="65"/>
        <v>0</v>
      </c>
      <c r="U69" s="7"/>
    </row>
    <row r="70" spans="1:21" s="6" customFormat="1" ht="30" x14ac:dyDescent="0.2">
      <c r="A70" s="14">
        <f>IF(I70&lt;&gt;"",1+MAX($A$2:A69),"")</f>
        <v>33</v>
      </c>
      <c r="B70" s="15" t="s">
        <v>96</v>
      </c>
      <c r="C70" s="15" t="s">
        <v>96</v>
      </c>
      <c r="E70" s="12" t="s">
        <v>82</v>
      </c>
      <c r="F70" s="4">
        <v>1</v>
      </c>
      <c r="G70" s="154">
        <v>0</v>
      </c>
      <c r="H70" s="1">
        <f t="shared" si="58"/>
        <v>1</v>
      </c>
      <c r="I70" s="8" t="s">
        <v>55</v>
      </c>
      <c r="J70" s="159">
        <v>0</v>
      </c>
      <c r="K70" s="8">
        <f t="shared" si="59"/>
        <v>0</v>
      </c>
      <c r="L70" s="156">
        <v>0</v>
      </c>
      <c r="M70" s="157">
        <f t="shared" si="60"/>
        <v>0</v>
      </c>
      <c r="N70" s="28">
        <f t="shared" si="61"/>
        <v>0</v>
      </c>
      <c r="O70" s="157">
        <v>0</v>
      </c>
      <c r="P70" s="68">
        <f t="shared" si="62"/>
        <v>0</v>
      </c>
      <c r="Q70" s="157">
        <v>0</v>
      </c>
      <c r="R70" s="28">
        <f t="shared" si="63"/>
        <v>0</v>
      </c>
      <c r="S70" s="157">
        <f t="shared" si="64"/>
        <v>0</v>
      </c>
      <c r="T70" s="2">
        <f t="shared" si="65"/>
        <v>0</v>
      </c>
      <c r="U70" s="7"/>
    </row>
    <row r="71" spans="1:21" s="6" customFormat="1" ht="30" x14ac:dyDescent="0.2">
      <c r="A71" s="14">
        <f>IF(I71&lt;&gt;"",1+MAX($A$2:A70),"")</f>
        <v>34</v>
      </c>
      <c r="B71" s="15" t="s">
        <v>96</v>
      </c>
      <c r="C71" s="15" t="s">
        <v>96</v>
      </c>
      <c r="E71" s="12" t="s">
        <v>83</v>
      </c>
      <c r="F71" s="4">
        <v>1</v>
      </c>
      <c r="G71" s="154">
        <v>0</v>
      </c>
      <c r="H71" s="1">
        <f t="shared" si="58"/>
        <v>1</v>
      </c>
      <c r="I71" s="8" t="s">
        <v>55</v>
      </c>
      <c r="J71" s="159">
        <v>0</v>
      </c>
      <c r="K71" s="8">
        <f t="shared" si="59"/>
        <v>0</v>
      </c>
      <c r="L71" s="156">
        <v>0</v>
      </c>
      <c r="M71" s="157">
        <f t="shared" si="60"/>
        <v>0</v>
      </c>
      <c r="N71" s="28">
        <f t="shared" si="61"/>
        <v>0</v>
      </c>
      <c r="O71" s="157">
        <v>0</v>
      </c>
      <c r="P71" s="68">
        <f t="shared" si="62"/>
        <v>0</v>
      </c>
      <c r="Q71" s="157">
        <v>0</v>
      </c>
      <c r="R71" s="28">
        <f t="shared" si="63"/>
        <v>0</v>
      </c>
      <c r="S71" s="157">
        <f t="shared" si="64"/>
        <v>0</v>
      </c>
      <c r="T71" s="2">
        <f t="shared" si="65"/>
        <v>0</v>
      </c>
      <c r="U71" s="7"/>
    </row>
    <row r="72" spans="1:21" ht="19.5" thickBot="1" x14ac:dyDescent="0.25">
      <c r="A72" s="14" t="str">
        <f>IF(I72&lt;&gt;"",1+MAX($A$2:A71),"")</f>
        <v/>
      </c>
      <c r="B72" s="24"/>
      <c r="C72" s="25"/>
      <c r="D72" s="10"/>
      <c r="E72" s="17"/>
      <c r="F72" s="6"/>
      <c r="G72" s="6"/>
      <c r="H72" s="6"/>
      <c r="J72" s="155"/>
      <c r="K72" s="8"/>
      <c r="L72" s="156"/>
      <c r="M72" s="157"/>
      <c r="N72" s="16"/>
      <c r="O72" s="157"/>
      <c r="P72" s="68"/>
      <c r="Q72" s="157"/>
      <c r="R72" s="16"/>
      <c r="S72" s="157"/>
      <c r="T72" s="6"/>
      <c r="U72" s="7"/>
    </row>
    <row r="73" spans="1:21" ht="38.25" thickBot="1" x14ac:dyDescent="0.25">
      <c r="A73" s="190" t="s">
        <v>1</v>
      </c>
      <c r="B73" s="191"/>
      <c r="C73" s="191"/>
      <c r="D73" s="191"/>
      <c r="E73" s="70"/>
      <c r="F73" s="71"/>
      <c r="G73" s="72"/>
      <c r="H73" s="72"/>
      <c r="I73" s="73"/>
      <c r="J73" s="69" t="s">
        <v>40</v>
      </c>
      <c r="K73" s="74">
        <f>SUM(K13:K72)</f>
        <v>0</v>
      </c>
      <c r="L73" s="152" t="s">
        <v>41</v>
      </c>
      <c r="M73" s="152" t="s">
        <v>41</v>
      </c>
      <c r="N73" s="74">
        <f>SUM(N13:N72)</f>
        <v>0</v>
      </c>
      <c r="O73" s="152" t="s">
        <v>42</v>
      </c>
      <c r="P73" s="163">
        <f>SUM(P13:P72)</f>
        <v>0</v>
      </c>
      <c r="Q73" s="152" t="s">
        <v>43</v>
      </c>
      <c r="R73" s="161">
        <f>SUM(R13:R72)</f>
        <v>0</v>
      </c>
      <c r="S73" s="70"/>
      <c r="T73" s="75">
        <f>N73+R73</f>
        <v>0</v>
      </c>
      <c r="U73" s="76">
        <f>T73</f>
        <v>0</v>
      </c>
    </row>
    <row r="74" spans="1:21" ht="19.5" thickBot="1" x14ac:dyDescent="0.25">
      <c r="A74" s="77" t="s">
        <v>72</v>
      </c>
      <c r="B74" s="78"/>
      <c r="C74" s="78"/>
      <c r="D74" s="79"/>
      <c r="E74" s="78"/>
      <c r="F74" s="80"/>
      <c r="G74" s="81"/>
      <c r="H74" s="81"/>
      <c r="I74" s="82"/>
      <c r="J74" s="82"/>
      <c r="K74" s="82"/>
      <c r="L74" s="82"/>
      <c r="M74" s="82"/>
      <c r="N74" s="82"/>
      <c r="O74" s="83"/>
      <c r="P74" s="83"/>
      <c r="Q74" s="82"/>
      <c r="R74" s="82"/>
      <c r="S74" s="84">
        <v>8.5000000000000006E-2</v>
      </c>
      <c r="T74" s="85">
        <f>R73*S74</f>
        <v>0</v>
      </c>
      <c r="U74" s="86">
        <f>R73*S74</f>
        <v>0</v>
      </c>
    </row>
    <row r="75" spans="1:21" ht="19.5" thickBot="1" x14ac:dyDescent="0.25">
      <c r="A75" s="77" t="s">
        <v>51</v>
      </c>
      <c r="B75" s="78"/>
      <c r="C75" s="78"/>
      <c r="D75" s="79"/>
      <c r="E75" s="78"/>
      <c r="F75" s="80"/>
      <c r="G75" s="81"/>
      <c r="H75" s="81"/>
      <c r="I75" s="82"/>
      <c r="J75" s="82"/>
      <c r="K75" s="82"/>
      <c r="L75" s="82"/>
      <c r="M75" s="82"/>
      <c r="N75" s="82"/>
      <c r="O75" s="83"/>
      <c r="P75" s="83"/>
      <c r="Q75" s="82"/>
      <c r="R75" s="82"/>
      <c r="S75" s="87">
        <v>0.2</v>
      </c>
      <c r="T75" s="88">
        <f>S75*T73</f>
        <v>0</v>
      </c>
      <c r="U75" s="89">
        <f>S75*U73</f>
        <v>0</v>
      </c>
    </row>
    <row r="76" spans="1:21" ht="19.5" thickBot="1" x14ac:dyDescent="0.25">
      <c r="A76" s="90" t="s">
        <v>52</v>
      </c>
      <c r="B76" s="91"/>
      <c r="C76" s="91"/>
      <c r="D76" s="92"/>
      <c r="E76" s="93"/>
      <c r="F76" s="94"/>
      <c r="G76" s="95"/>
      <c r="H76" s="95"/>
      <c r="I76" s="96"/>
      <c r="J76" s="96"/>
      <c r="K76" s="96"/>
      <c r="L76" s="96"/>
      <c r="M76" s="96"/>
      <c r="N76" s="96"/>
      <c r="O76" s="97"/>
      <c r="P76" s="97"/>
      <c r="Q76" s="96"/>
      <c r="R76" s="96"/>
      <c r="S76" s="98">
        <v>0.15</v>
      </c>
      <c r="T76" s="99">
        <f>S76*T73</f>
        <v>0</v>
      </c>
      <c r="U76" s="100">
        <f>S76*U73</f>
        <v>0</v>
      </c>
    </row>
    <row r="77" spans="1:21" ht="35.450000000000003" customHeight="1" thickBot="1" x14ac:dyDescent="0.25">
      <c r="A77" s="188" t="s">
        <v>39</v>
      </c>
      <c r="B77" s="189"/>
      <c r="C77" s="189"/>
      <c r="D77" s="189"/>
      <c r="E77" s="101"/>
      <c r="F77" s="102"/>
      <c r="G77" s="103"/>
      <c r="H77" s="103"/>
      <c r="I77" s="104"/>
      <c r="J77" s="104"/>
      <c r="K77" s="104"/>
      <c r="L77" s="104"/>
      <c r="M77" s="104"/>
      <c r="N77" s="104"/>
      <c r="O77" s="105"/>
      <c r="P77" s="105"/>
      <c r="Q77" s="104"/>
      <c r="R77" s="104"/>
      <c r="S77" s="101"/>
      <c r="T77" s="106">
        <f>SUM(T73:T76)</f>
        <v>0</v>
      </c>
      <c r="U77" s="107">
        <f>SUM(U73:U76)</f>
        <v>0</v>
      </c>
    </row>
    <row r="78" spans="1:21" x14ac:dyDescent="0.2">
      <c r="U78" s="22"/>
    </row>
    <row r="79" spans="1:21" x14ac:dyDescent="0.2">
      <c r="U79" s="22"/>
    </row>
    <row r="80" spans="1:21" x14ac:dyDescent="0.2">
      <c r="U80" s="22"/>
    </row>
    <row r="81" spans="4:22" x14ac:dyDescent="0.2">
      <c r="U81" s="22"/>
    </row>
    <row r="82" spans="4:22" x14ac:dyDescent="0.2">
      <c r="D82" s="21"/>
      <c r="F82" s="22"/>
      <c r="G82" s="6"/>
      <c r="H82" s="6"/>
      <c r="Q82" s="22"/>
      <c r="R82" s="22"/>
      <c r="U82" s="22"/>
      <c r="V82" s="21"/>
    </row>
    <row r="83" spans="4:22" x14ac:dyDescent="0.2">
      <c r="D83" s="21"/>
      <c r="F83" s="22"/>
      <c r="G83" s="6"/>
      <c r="H83" s="6"/>
      <c r="Q83" s="22"/>
      <c r="R83" s="22"/>
      <c r="U83" s="22"/>
      <c r="V83" s="21"/>
    </row>
    <row r="84" spans="4:22" x14ac:dyDescent="0.2">
      <c r="D84" s="21"/>
      <c r="F84" s="22"/>
      <c r="G84" s="6"/>
      <c r="H84" s="6"/>
      <c r="Q84" s="22"/>
      <c r="R84" s="22"/>
      <c r="U84" s="22"/>
      <c r="V84" s="21"/>
    </row>
    <row r="85" spans="4:22" x14ac:dyDescent="0.2">
      <c r="D85" s="21"/>
      <c r="F85" s="22"/>
      <c r="G85" s="6"/>
      <c r="H85" s="6"/>
      <c r="Q85" s="22"/>
      <c r="R85" s="22"/>
      <c r="U85" s="22"/>
      <c r="V85" s="21"/>
    </row>
    <row r="86" spans="4:22" x14ac:dyDescent="0.2">
      <c r="D86" s="21"/>
      <c r="F86" s="22"/>
      <c r="G86" s="6"/>
      <c r="H86" s="6"/>
      <c r="Q86" s="22"/>
      <c r="R86" s="22"/>
      <c r="U86" s="22"/>
      <c r="V86" s="21"/>
    </row>
    <row r="87" spans="4:22" x14ac:dyDescent="0.2">
      <c r="D87" s="21"/>
      <c r="F87" s="22"/>
      <c r="G87" s="6"/>
      <c r="H87" s="6"/>
      <c r="Q87" s="22"/>
      <c r="R87" s="22"/>
      <c r="U87" s="22"/>
      <c r="V87" s="21"/>
    </row>
    <row r="88" spans="4:22" x14ac:dyDescent="0.2">
      <c r="D88" s="21"/>
      <c r="F88" s="22"/>
      <c r="G88" s="6"/>
      <c r="H88" s="6"/>
      <c r="Q88" s="22"/>
      <c r="R88" s="22"/>
      <c r="U88" s="22"/>
      <c r="V88" s="21"/>
    </row>
    <row r="89" spans="4:22" x14ac:dyDescent="0.2">
      <c r="D89" s="21"/>
      <c r="F89" s="22"/>
      <c r="G89" s="6"/>
      <c r="H89" s="6"/>
      <c r="Q89" s="22"/>
      <c r="R89" s="22"/>
      <c r="U89" s="22"/>
      <c r="V89" s="21"/>
    </row>
    <row r="90" spans="4:22" x14ac:dyDescent="0.2">
      <c r="D90" s="21"/>
      <c r="F90" s="22"/>
      <c r="G90" s="6"/>
      <c r="H90" s="6"/>
      <c r="Q90" s="22"/>
      <c r="R90" s="22"/>
      <c r="U90" s="22"/>
      <c r="V90" s="21"/>
    </row>
    <row r="91" spans="4:22" x14ac:dyDescent="0.2">
      <c r="D91" s="21"/>
      <c r="F91" s="22"/>
      <c r="G91" s="6"/>
      <c r="H91" s="6"/>
      <c r="Q91" s="22"/>
      <c r="R91" s="22"/>
      <c r="U91" s="22"/>
      <c r="V91" s="21"/>
    </row>
    <row r="92" spans="4:22" x14ac:dyDescent="0.2">
      <c r="D92" s="21"/>
      <c r="F92" s="22"/>
      <c r="G92" s="6"/>
      <c r="H92" s="6"/>
      <c r="Q92" s="22"/>
      <c r="R92" s="22"/>
      <c r="U92" s="22"/>
      <c r="V92" s="21"/>
    </row>
    <row r="93" spans="4:22" x14ac:dyDescent="0.2">
      <c r="D93" s="21"/>
      <c r="F93" s="22"/>
      <c r="G93" s="6"/>
      <c r="H93" s="6"/>
      <c r="Q93" s="22"/>
      <c r="R93" s="22"/>
      <c r="U93" s="22"/>
      <c r="V93" s="21"/>
    </row>
    <row r="94" spans="4:22" x14ac:dyDescent="0.2">
      <c r="D94" s="21"/>
      <c r="F94" s="22"/>
      <c r="G94" s="6"/>
      <c r="H94" s="6"/>
      <c r="Q94" s="22"/>
      <c r="R94" s="22"/>
      <c r="U94" s="22"/>
      <c r="V94" s="21"/>
    </row>
    <row r="95" spans="4:22" x14ac:dyDescent="0.2">
      <c r="D95" s="21"/>
      <c r="F95" s="22"/>
      <c r="G95" s="6"/>
      <c r="H95" s="6"/>
      <c r="Q95" s="22"/>
      <c r="R95" s="22"/>
      <c r="U95" s="22"/>
      <c r="V95" s="21"/>
    </row>
    <row r="96" spans="4:22" x14ac:dyDescent="0.2">
      <c r="D96" s="21"/>
      <c r="F96" s="22"/>
      <c r="G96" s="6"/>
      <c r="H96" s="6"/>
      <c r="Q96" s="22"/>
      <c r="R96" s="22"/>
      <c r="U96" s="22"/>
      <c r="V96" s="21"/>
    </row>
    <row r="97" spans="4:22" x14ac:dyDescent="0.2">
      <c r="D97" s="21"/>
      <c r="F97" s="22"/>
      <c r="G97" s="6"/>
      <c r="H97" s="6"/>
      <c r="Q97" s="22"/>
      <c r="R97" s="22"/>
      <c r="U97" s="22"/>
      <c r="V97" s="21"/>
    </row>
    <row r="98" spans="4:22" x14ac:dyDescent="0.2">
      <c r="D98" s="21"/>
      <c r="F98" s="22"/>
      <c r="G98" s="6"/>
      <c r="H98" s="6"/>
      <c r="Q98" s="22"/>
      <c r="R98" s="22"/>
      <c r="U98" s="22"/>
      <c r="V98" s="21"/>
    </row>
    <row r="99" spans="4:22" x14ac:dyDescent="0.2">
      <c r="D99" s="21"/>
      <c r="F99" s="22"/>
      <c r="G99" s="6"/>
      <c r="H99" s="6"/>
      <c r="Q99" s="22"/>
      <c r="R99" s="22"/>
      <c r="U99" s="22"/>
      <c r="V99" s="21"/>
    </row>
    <row r="100" spans="4:22" x14ac:dyDescent="0.2">
      <c r="D100" s="21"/>
      <c r="F100" s="22"/>
      <c r="G100" s="6"/>
      <c r="H100" s="6"/>
      <c r="Q100" s="22"/>
      <c r="R100" s="22"/>
      <c r="U100" s="22"/>
      <c r="V100" s="21"/>
    </row>
    <row r="101" spans="4:22" x14ac:dyDescent="0.2">
      <c r="D101" s="21"/>
      <c r="F101" s="22"/>
      <c r="G101" s="6"/>
      <c r="H101" s="6"/>
      <c r="Q101" s="22"/>
      <c r="R101" s="22"/>
      <c r="U101" s="22"/>
      <c r="V101" s="21"/>
    </row>
    <row r="102" spans="4:22" x14ac:dyDescent="0.2">
      <c r="D102" s="21"/>
      <c r="F102" s="22"/>
      <c r="G102" s="6"/>
      <c r="H102" s="6"/>
      <c r="Q102" s="22"/>
      <c r="R102" s="22"/>
      <c r="U102" s="22"/>
      <c r="V102" s="21"/>
    </row>
    <row r="103" spans="4:22" x14ac:dyDescent="0.2">
      <c r="D103" s="21"/>
      <c r="F103" s="22"/>
      <c r="G103" s="6"/>
      <c r="H103" s="6"/>
      <c r="Q103" s="22"/>
      <c r="R103" s="22"/>
      <c r="U103" s="22"/>
      <c r="V103" s="21"/>
    </row>
    <row r="104" spans="4:22" x14ac:dyDescent="0.2">
      <c r="D104" s="21"/>
      <c r="F104" s="22"/>
      <c r="G104" s="6"/>
      <c r="H104" s="6"/>
      <c r="Q104" s="22"/>
      <c r="R104" s="22"/>
      <c r="U104" s="22"/>
      <c r="V104" s="21"/>
    </row>
    <row r="105" spans="4:22" x14ac:dyDescent="0.2">
      <c r="D105" s="21"/>
      <c r="F105" s="22"/>
      <c r="G105" s="6"/>
      <c r="H105" s="6"/>
      <c r="Q105" s="22"/>
      <c r="R105" s="22"/>
      <c r="U105" s="22"/>
      <c r="V105" s="21"/>
    </row>
    <row r="106" spans="4:22" x14ac:dyDescent="0.2">
      <c r="D106" s="21"/>
      <c r="F106" s="22"/>
      <c r="G106" s="6"/>
      <c r="H106" s="6"/>
      <c r="Q106" s="22"/>
      <c r="R106" s="22"/>
      <c r="U106" s="22"/>
      <c r="V106" s="21"/>
    </row>
    <row r="107" spans="4:22" x14ac:dyDescent="0.2">
      <c r="D107" s="21"/>
      <c r="F107" s="22"/>
      <c r="G107" s="6"/>
      <c r="H107" s="6"/>
      <c r="Q107" s="22"/>
      <c r="R107" s="22"/>
      <c r="U107" s="22"/>
      <c r="V107" s="21"/>
    </row>
    <row r="108" spans="4:22" x14ac:dyDescent="0.2">
      <c r="D108" s="21"/>
      <c r="F108" s="22"/>
      <c r="G108" s="6"/>
      <c r="H108" s="6"/>
      <c r="Q108" s="22"/>
      <c r="R108" s="22"/>
      <c r="U108" s="22"/>
      <c r="V108" s="21"/>
    </row>
    <row r="109" spans="4:22" x14ac:dyDescent="0.2">
      <c r="D109" s="21"/>
      <c r="F109" s="22"/>
      <c r="G109" s="6"/>
      <c r="H109" s="6"/>
      <c r="Q109" s="22"/>
      <c r="R109" s="22"/>
      <c r="U109" s="22"/>
      <c r="V109" s="21"/>
    </row>
    <row r="110" spans="4:22" x14ac:dyDescent="0.2">
      <c r="D110" s="21"/>
      <c r="F110" s="22"/>
      <c r="G110" s="6"/>
      <c r="H110" s="6"/>
      <c r="Q110" s="22"/>
      <c r="R110" s="22"/>
      <c r="U110" s="22"/>
      <c r="V110" s="21"/>
    </row>
    <row r="111" spans="4:22" x14ac:dyDescent="0.2">
      <c r="D111" s="21"/>
      <c r="F111" s="22"/>
      <c r="G111" s="6"/>
      <c r="H111" s="6"/>
      <c r="Q111" s="22"/>
      <c r="R111" s="22"/>
      <c r="U111" s="22"/>
      <c r="V111" s="21"/>
    </row>
    <row r="112" spans="4:22" x14ac:dyDescent="0.2">
      <c r="D112" s="21"/>
      <c r="F112" s="22"/>
      <c r="G112" s="6"/>
      <c r="H112" s="6"/>
      <c r="Q112" s="22"/>
      <c r="R112" s="22"/>
      <c r="U112" s="22"/>
      <c r="V112" s="21"/>
    </row>
    <row r="113" spans="4:22" x14ac:dyDescent="0.2">
      <c r="D113" s="21"/>
      <c r="F113" s="22"/>
      <c r="G113" s="6"/>
      <c r="H113" s="6"/>
      <c r="Q113" s="22"/>
      <c r="R113" s="22"/>
      <c r="U113" s="22"/>
      <c r="V113" s="21"/>
    </row>
    <row r="114" spans="4:22" x14ac:dyDescent="0.2">
      <c r="D114" s="21"/>
      <c r="F114" s="22"/>
      <c r="G114" s="6"/>
      <c r="H114" s="6"/>
      <c r="Q114" s="22"/>
      <c r="R114" s="22"/>
      <c r="U114" s="22"/>
      <c r="V114" s="21"/>
    </row>
    <row r="115" spans="4:22" x14ac:dyDescent="0.2">
      <c r="D115" s="21"/>
      <c r="F115" s="22"/>
      <c r="G115" s="6"/>
      <c r="H115" s="6"/>
      <c r="Q115" s="22"/>
      <c r="R115" s="22"/>
      <c r="U115" s="22"/>
      <c r="V115" s="21"/>
    </row>
    <row r="116" spans="4:22" x14ac:dyDescent="0.2">
      <c r="D116" s="21"/>
      <c r="F116" s="22"/>
      <c r="G116" s="6"/>
      <c r="H116" s="6"/>
      <c r="Q116" s="22"/>
      <c r="R116" s="22"/>
      <c r="U116" s="22"/>
      <c r="V116" s="21"/>
    </row>
    <row r="117" spans="4:22" x14ac:dyDescent="0.2">
      <c r="D117" s="21"/>
      <c r="F117" s="22"/>
      <c r="G117" s="6"/>
      <c r="H117" s="6"/>
      <c r="Q117" s="22"/>
      <c r="R117" s="22"/>
      <c r="U117" s="22"/>
      <c r="V117" s="21"/>
    </row>
    <row r="118" spans="4:22" x14ac:dyDescent="0.2">
      <c r="D118" s="21"/>
      <c r="F118" s="22"/>
      <c r="G118" s="6"/>
      <c r="H118" s="6"/>
      <c r="Q118" s="22"/>
      <c r="R118" s="22"/>
      <c r="U118" s="22"/>
      <c r="V118" s="21"/>
    </row>
    <row r="119" spans="4:22" x14ac:dyDescent="0.2">
      <c r="D119" s="21"/>
      <c r="F119" s="22"/>
      <c r="G119" s="6"/>
      <c r="H119" s="6"/>
      <c r="Q119" s="22"/>
      <c r="R119" s="22"/>
      <c r="U119" s="22"/>
      <c r="V119" s="21"/>
    </row>
    <row r="120" spans="4:22" x14ac:dyDescent="0.2">
      <c r="D120" s="21"/>
      <c r="F120" s="22"/>
      <c r="G120" s="6"/>
      <c r="H120" s="6"/>
      <c r="Q120" s="22"/>
      <c r="R120" s="22"/>
      <c r="U120" s="22"/>
      <c r="V120" s="21"/>
    </row>
    <row r="121" spans="4:22" x14ac:dyDescent="0.2">
      <c r="D121" s="21"/>
      <c r="F121" s="22"/>
      <c r="G121" s="6"/>
      <c r="H121" s="6"/>
      <c r="Q121" s="22"/>
      <c r="R121" s="22"/>
      <c r="U121" s="22"/>
      <c r="V121" s="21"/>
    </row>
    <row r="122" spans="4:22" x14ac:dyDescent="0.2">
      <c r="D122" s="21"/>
      <c r="F122" s="22"/>
      <c r="G122" s="6"/>
      <c r="H122" s="6"/>
      <c r="Q122" s="22"/>
      <c r="R122" s="22"/>
      <c r="U122" s="22"/>
      <c r="V122" s="21"/>
    </row>
    <row r="123" spans="4:22" x14ac:dyDescent="0.2">
      <c r="D123" s="21"/>
      <c r="F123" s="22"/>
      <c r="G123" s="6"/>
      <c r="H123" s="6"/>
      <c r="Q123" s="22"/>
      <c r="R123" s="22"/>
      <c r="U123" s="22"/>
      <c r="V123" s="21"/>
    </row>
    <row r="124" spans="4:22" x14ac:dyDescent="0.2">
      <c r="D124" s="21"/>
      <c r="F124" s="22"/>
      <c r="G124" s="6"/>
      <c r="H124" s="6"/>
      <c r="Q124" s="22"/>
      <c r="R124" s="22"/>
      <c r="U124" s="22"/>
      <c r="V124" s="21"/>
    </row>
    <row r="125" spans="4:22" x14ac:dyDescent="0.2">
      <c r="D125" s="21"/>
      <c r="F125" s="22"/>
      <c r="G125" s="6"/>
      <c r="H125" s="6"/>
      <c r="Q125" s="22"/>
      <c r="R125" s="22"/>
      <c r="U125" s="22"/>
      <c r="V125" s="21"/>
    </row>
    <row r="126" spans="4:22" x14ac:dyDescent="0.2">
      <c r="D126" s="21"/>
      <c r="F126" s="22"/>
      <c r="G126" s="6"/>
      <c r="H126" s="6"/>
      <c r="Q126" s="22"/>
      <c r="R126" s="22"/>
      <c r="U126" s="22"/>
      <c r="V126" s="21"/>
    </row>
    <row r="127" spans="4:22" x14ac:dyDescent="0.2">
      <c r="D127" s="21"/>
      <c r="F127" s="22"/>
      <c r="G127" s="6"/>
      <c r="H127" s="6"/>
      <c r="Q127" s="22"/>
      <c r="R127" s="22"/>
      <c r="U127" s="22"/>
      <c r="V127" s="21"/>
    </row>
    <row r="128" spans="4:22" x14ac:dyDescent="0.2">
      <c r="D128" s="21"/>
      <c r="F128" s="22"/>
      <c r="G128" s="6"/>
      <c r="H128" s="6"/>
      <c r="Q128" s="22"/>
      <c r="R128" s="22"/>
      <c r="U128" s="22"/>
      <c r="V128" s="21"/>
    </row>
    <row r="129" spans="4:23" x14ac:dyDescent="0.2">
      <c r="D129" s="21"/>
      <c r="F129" s="22"/>
      <c r="G129" s="6"/>
      <c r="H129" s="6"/>
      <c r="Q129" s="22"/>
      <c r="R129" s="22"/>
      <c r="U129" s="22"/>
      <c r="V129" s="21"/>
    </row>
    <row r="130" spans="4:23" x14ac:dyDescent="0.2">
      <c r="D130" s="21"/>
      <c r="F130" s="22"/>
      <c r="G130" s="6"/>
      <c r="H130" s="6"/>
      <c r="Q130" s="22"/>
      <c r="R130" s="22"/>
      <c r="U130" s="22"/>
      <c r="V130" s="21"/>
    </row>
    <row r="131" spans="4:23" x14ac:dyDescent="0.2">
      <c r="D131" s="21"/>
      <c r="F131" s="22"/>
      <c r="G131" s="6"/>
      <c r="H131" s="6"/>
      <c r="Q131" s="22"/>
      <c r="R131" s="22"/>
      <c r="U131" s="22"/>
      <c r="V131" s="21"/>
    </row>
    <row r="132" spans="4:23" x14ac:dyDescent="0.2">
      <c r="D132" s="21"/>
      <c r="F132" s="22"/>
      <c r="G132" s="6"/>
      <c r="H132" s="6"/>
      <c r="Q132" s="22"/>
      <c r="R132" s="22"/>
      <c r="U132" s="22"/>
      <c r="V132" s="21"/>
    </row>
    <row r="133" spans="4:23" x14ac:dyDescent="0.2">
      <c r="D133" s="21"/>
      <c r="F133" s="22"/>
      <c r="G133" s="6"/>
      <c r="H133" s="6"/>
      <c r="Q133" s="22"/>
      <c r="R133" s="22"/>
      <c r="U133" s="22"/>
      <c r="V133" s="21"/>
    </row>
    <row r="134" spans="4:23" x14ac:dyDescent="0.2">
      <c r="D134" s="21"/>
      <c r="F134" s="22"/>
      <c r="G134" s="6"/>
      <c r="H134" s="6"/>
      <c r="Q134" s="22"/>
      <c r="R134" s="22"/>
      <c r="U134" s="22"/>
      <c r="V134" s="21"/>
    </row>
    <row r="135" spans="4:23" x14ac:dyDescent="0.2">
      <c r="D135" s="21"/>
      <c r="F135" s="22"/>
      <c r="G135" s="6"/>
      <c r="H135" s="6"/>
      <c r="Q135" s="22"/>
      <c r="R135" s="22"/>
      <c r="U135" s="22"/>
      <c r="V135" s="21"/>
    </row>
    <row r="136" spans="4:23" x14ac:dyDescent="0.2">
      <c r="D136" s="21"/>
      <c r="F136" s="22"/>
      <c r="G136" s="6"/>
      <c r="H136" s="6"/>
      <c r="Q136" s="22"/>
      <c r="R136" s="22"/>
      <c r="U136" s="22"/>
      <c r="V136" s="21"/>
    </row>
    <row r="137" spans="4:23" x14ac:dyDescent="0.2">
      <c r="D137" s="21"/>
      <c r="F137" s="22"/>
      <c r="G137" s="6"/>
      <c r="H137" s="6"/>
      <c r="Q137" s="22"/>
      <c r="R137" s="22"/>
      <c r="U137" s="22"/>
      <c r="V137" s="21"/>
    </row>
    <row r="138" spans="4:23" x14ac:dyDescent="0.2">
      <c r="D138" s="21"/>
      <c r="F138" s="22"/>
      <c r="G138" s="6"/>
      <c r="H138" s="6"/>
      <c r="Q138" s="22"/>
      <c r="R138" s="22"/>
      <c r="U138" s="22"/>
      <c r="V138" s="21"/>
    </row>
    <row r="139" spans="4:23" x14ac:dyDescent="0.2">
      <c r="D139" s="21"/>
      <c r="F139" s="22"/>
      <c r="G139" s="6"/>
      <c r="H139" s="6"/>
      <c r="Q139" s="22"/>
      <c r="R139" s="22"/>
      <c r="U139" s="22"/>
      <c r="V139" s="21"/>
    </row>
    <row r="140" spans="4:23" x14ac:dyDescent="0.2">
      <c r="D140" s="21"/>
      <c r="F140" s="22"/>
      <c r="G140" s="6"/>
      <c r="H140" s="6"/>
      <c r="Q140" s="22"/>
      <c r="R140" s="22"/>
      <c r="U140" s="22"/>
      <c r="V140" s="21"/>
    </row>
    <row r="141" spans="4:23" x14ac:dyDescent="0.2">
      <c r="D141" s="21"/>
      <c r="F141" s="22"/>
      <c r="G141" s="6"/>
      <c r="H141" s="6"/>
      <c r="Q141" s="22"/>
      <c r="R141" s="22"/>
      <c r="U141" s="22"/>
      <c r="V141" s="21"/>
    </row>
    <row r="142" spans="4:23" x14ac:dyDescent="0.2">
      <c r="D142" s="21"/>
      <c r="F142" s="22"/>
      <c r="G142" s="6"/>
      <c r="H142" s="6"/>
      <c r="Q142" s="22"/>
      <c r="R142" s="22"/>
      <c r="U142" s="22"/>
      <c r="V142" s="21"/>
    </row>
    <row r="143" spans="4:23" x14ac:dyDescent="0.2">
      <c r="D143" s="21"/>
      <c r="F143" s="22"/>
      <c r="G143" s="6"/>
      <c r="H143" s="6"/>
      <c r="Q143" s="22"/>
      <c r="R143" s="22"/>
      <c r="U143" s="22"/>
      <c r="V143" s="21"/>
    </row>
    <row r="144" spans="4:23" x14ac:dyDescent="0.2">
      <c r="R144" s="22"/>
      <c r="U144" s="22"/>
      <c r="W144" s="6"/>
    </row>
    <row r="145" spans="18:23" x14ac:dyDescent="0.2">
      <c r="R145" s="22"/>
      <c r="U145" s="22"/>
      <c r="W145" s="6"/>
    </row>
    <row r="146" spans="18:23" x14ac:dyDescent="0.2">
      <c r="R146" s="22"/>
      <c r="U146" s="22"/>
      <c r="W146" s="6"/>
    </row>
    <row r="147" spans="18:23" x14ac:dyDescent="0.2">
      <c r="R147" s="22"/>
      <c r="U147" s="22"/>
      <c r="W147" s="6"/>
    </row>
    <row r="148" spans="18:23" x14ac:dyDescent="0.2">
      <c r="R148" s="22"/>
      <c r="U148" s="22"/>
      <c r="W148" s="6"/>
    </row>
    <row r="149" spans="18:23" x14ac:dyDescent="0.2">
      <c r="R149" s="22"/>
      <c r="U149" s="22"/>
      <c r="W149" s="6"/>
    </row>
    <row r="150" spans="18:23" x14ac:dyDescent="0.2">
      <c r="R150" s="22"/>
      <c r="U150" s="22"/>
      <c r="W150" s="6"/>
    </row>
    <row r="151" spans="18:23" x14ac:dyDescent="0.2">
      <c r="R151" s="22"/>
      <c r="U151" s="22"/>
      <c r="W151" s="6"/>
    </row>
    <row r="152" spans="18:23" x14ac:dyDescent="0.2">
      <c r="R152" s="22"/>
      <c r="U152" s="22"/>
      <c r="W152" s="6"/>
    </row>
    <row r="153" spans="18:23" x14ac:dyDescent="0.2">
      <c r="R153" s="22"/>
      <c r="U153" s="22"/>
      <c r="W153" s="6"/>
    </row>
    <row r="154" spans="18:23" x14ac:dyDescent="0.2">
      <c r="R154" s="22"/>
      <c r="U154" s="22"/>
      <c r="W154" s="6"/>
    </row>
    <row r="155" spans="18:23" x14ac:dyDescent="0.2">
      <c r="R155" s="22"/>
      <c r="U155" s="22"/>
      <c r="W155" s="6"/>
    </row>
    <row r="156" spans="18:23" x14ac:dyDescent="0.2">
      <c r="R156" s="22"/>
      <c r="U156" s="22"/>
      <c r="W156" s="6"/>
    </row>
    <row r="157" spans="18:23" x14ac:dyDescent="0.2">
      <c r="R157" s="22"/>
      <c r="U157" s="22"/>
      <c r="W157" s="6"/>
    </row>
    <row r="158" spans="18:23" x14ac:dyDescent="0.2">
      <c r="R158" s="22"/>
      <c r="U158" s="22"/>
      <c r="W158" s="6"/>
    </row>
    <row r="159" spans="18:23" x14ac:dyDescent="0.2">
      <c r="R159" s="22"/>
      <c r="U159" s="22"/>
      <c r="W159" s="6"/>
    </row>
    <row r="160" spans="18:23" x14ac:dyDescent="0.2">
      <c r="R160" s="22"/>
      <c r="U160" s="22"/>
      <c r="W160" s="6"/>
    </row>
    <row r="161" spans="18:23" x14ac:dyDescent="0.2">
      <c r="R161" s="22"/>
      <c r="U161" s="22"/>
      <c r="W161" s="6"/>
    </row>
    <row r="162" spans="18:23" x14ac:dyDescent="0.2">
      <c r="R162" s="22"/>
      <c r="U162" s="22"/>
      <c r="W162" s="6"/>
    </row>
    <row r="163" spans="18:23" x14ac:dyDescent="0.2">
      <c r="R163" s="22"/>
      <c r="U163" s="22"/>
      <c r="W163" s="6"/>
    </row>
    <row r="164" spans="18:23" x14ac:dyDescent="0.2">
      <c r="R164" s="22"/>
      <c r="U164" s="22"/>
      <c r="W164" s="6"/>
    </row>
    <row r="165" spans="18:23" x14ac:dyDescent="0.2">
      <c r="R165" s="22"/>
      <c r="U165" s="22"/>
      <c r="W165" s="6"/>
    </row>
    <row r="166" spans="18:23" x14ac:dyDescent="0.2">
      <c r="R166" s="22"/>
      <c r="U166" s="22"/>
      <c r="W166" s="6"/>
    </row>
    <row r="167" spans="18:23" x14ac:dyDescent="0.2">
      <c r="R167" s="22"/>
      <c r="U167" s="22"/>
      <c r="W167" s="6"/>
    </row>
    <row r="168" spans="18:23" x14ac:dyDescent="0.2">
      <c r="R168" s="22"/>
      <c r="U168" s="22"/>
      <c r="W168" s="6"/>
    </row>
    <row r="169" spans="18:23" x14ac:dyDescent="0.2">
      <c r="R169" s="22"/>
      <c r="U169" s="22"/>
      <c r="W169" s="6"/>
    </row>
    <row r="170" spans="18:23" x14ac:dyDescent="0.2">
      <c r="R170" s="22"/>
      <c r="U170" s="22"/>
      <c r="W170" s="6"/>
    </row>
    <row r="171" spans="18:23" x14ac:dyDescent="0.2">
      <c r="R171" s="22"/>
      <c r="U171" s="22"/>
      <c r="W171" s="6"/>
    </row>
    <row r="172" spans="18:23" x14ac:dyDescent="0.2">
      <c r="R172" s="22"/>
      <c r="U172" s="22"/>
      <c r="W172" s="6"/>
    </row>
    <row r="173" spans="18:23" x14ac:dyDescent="0.2">
      <c r="R173" s="22"/>
      <c r="U173" s="22"/>
      <c r="W173" s="6"/>
    </row>
    <row r="174" spans="18:23" x14ac:dyDescent="0.2">
      <c r="R174" s="22"/>
      <c r="U174" s="22"/>
      <c r="W174" s="6"/>
    </row>
    <row r="175" spans="18:23" x14ac:dyDescent="0.2">
      <c r="R175" s="22"/>
      <c r="U175" s="22"/>
      <c r="W175" s="6"/>
    </row>
    <row r="176" spans="18:23" x14ac:dyDescent="0.2">
      <c r="R176" s="22"/>
      <c r="U176" s="22"/>
      <c r="W176" s="6"/>
    </row>
    <row r="177" spans="18:23" x14ac:dyDescent="0.2">
      <c r="R177" s="22"/>
      <c r="U177" s="22"/>
      <c r="W177" s="6"/>
    </row>
    <row r="178" spans="18:23" x14ac:dyDescent="0.2">
      <c r="R178" s="22"/>
      <c r="U178" s="22"/>
      <c r="W178" s="6"/>
    </row>
    <row r="179" spans="18:23" x14ac:dyDescent="0.2">
      <c r="R179" s="22"/>
      <c r="U179" s="22"/>
      <c r="W179" s="6"/>
    </row>
    <row r="180" spans="18:23" x14ac:dyDescent="0.2">
      <c r="R180" s="22"/>
      <c r="U180" s="22"/>
      <c r="W180" s="6"/>
    </row>
    <row r="181" spans="18:23" x14ac:dyDescent="0.2">
      <c r="R181" s="22"/>
      <c r="U181" s="22"/>
      <c r="W181" s="6"/>
    </row>
    <row r="182" spans="18:23" x14ac:dyDescent="0.2">
      <c r="R182" s="22"/>
      <c r="U182" s="22"/>
      <c r="W182" s="6"/>
    </row>
    <row r="183" spans="18:23" x14ac:dyDescent="0.2">
      <c r="R183" s="22"/>
      <c r="U183" s="22"/>
      <c r="W183" s="6"/>
    </row>
    <row r="184" spans="18:23" x14ac:dyDescent="0.2">
      <c r="R184" s="22"/>
      <c r="U184" s="22"/>
      <c r="W184" s="6"/>
    </row>
    <row r="185" spans="18:23" x14ac:dyDescent="0.2">
      <c r="R185" s="22"/>
      <c r="U185" s="22"/>
      <c r="W185" s="6"/>
    </row>
    <row r="186" spans="18:23" x14ac:dyDescent="0.2">
      <c r="R186" s="22"/>
      <c r="U186" s="22"/>
      <c r="W186" s="6"/>
    </row>
    <row r="187" spans="18:23" x14ac:dyDescent="0.2">
      <c r="R187" s="22"/>
      <c r="U187" s="22"/>
      <c r="W187" s="6"/>
    </row>
    <row r="188" spans="18:23" x14ac:dyDescent="0.2">
      <c r="R188" s="22"/>
      <c r="U188" s="22"/>
      <c r="W188" s="6"/>
    </row>
    <row r="189" spans="18:23" x14ac:dyDescent="0.2">
      <c r="R189" s="22"/>
      <c r="U189" s="22"/>
      <c r="W189" s="6"/>
    </row>
    <row r="190" spans="18:23" x14ac:dyDescent="0.2">
      <c r="R190" s="22"/>
      <c r="U190" s="22"/>
      <c r="W190" s="6"/>
    </row>
    <row r="191" spans="18:23" x14ac:dyDescent="0.2">
      <c r="R191" s="22"/>
      <c r="U191" s="22"/>
      <c r="W191" s="6"/>
    </row>
    <row r="192" spans="18:23" x14ac:dyDescent="0.2">
      <c r="R192" s="22"/>
      <c r="U192" s="22"/>
      <c r="W192" s="6"/>
    </row>
    <row r="193" spans="18:23" x14ac:dyDescent="0.2">
      <c r="R193" s="22"/>
      <c r="U193" s="22"/>
      <c r="W193" s="6"/>
    </row>
    <row r="194" spans="18:23" x14ac:dyDescent="0.2">
      <c r="R194" s="22"/>
      <c r="U194" s="22"/>
      <c r="W194" s="6"/>
    </row>
    <row r="195" spans="18:23" x14ac:dyDescent="0.2">
      <c r="R195" s="22"/>
      <c r="U195" s="22"/>
      <c r="W195" s="6"/>
    </row>
    <row r="196" spans="18:23" x14ac:dyDescent="0.2">
      <c r="R196" s="22"/>
      <c r="U196" s="22"/>
      <c r="W196" s="6"/>
    </row>
    <row r="197" spans="18:23" x14ac:dyDescent="0.2">
      <c r="R197" s="22"/>
      <c r="U197" s="22"/>
      <c r="W197" s="6"/>
    </row>
    <row r="198" spans="18:23" x14ac:dyDescent="0.2">
      <c r="R198" s="22"/>
      <c r="U198" s="22"/>
      <c r="W198" s="6"/>
    </row>
    <row r="199" spans="18:23" x14ac:dyDescent="0.2">
      <c r="R199" s="22"/>
      <c r="U199" s="22"/>
      <c r="W199" s="6"/>
    </row>
    <row r="200" spans="18:23" x14ac:dyDescent="0.2">
      <c r="R200" s="22"/>
      <c r="U200" s="22"/>
      <c r="W200" s="6"/>
    </row>
    <row r="201" spans="18:23" x14ac:dyDescent="0.2">
      <c r="R201" s="22"/>
      <c r="U201" s="22"/>
      <c r="W201" s="6"/>
    </row>
    <row r="202" spans="18:23" x14ac:dyDescent="0.2">
      <c r="R202" s="22"/>
      <c r="U202" s="22"/>
      <c r="W202" s="6"/>
    </row>
    <row r="203" spans="18:23" x14ac:dyDescent="0.2">
      <c r="R203" s="22"/>
      <c r="U203" s="22"/>
      <c r="W203" s="6"/>
    </row>
    <row r="204" spans="18:23" x14ac:dyDescent="0.2">
      <c r="R204" s="22"/>
      <c r="U204" s="22"/>
      <c r="W204" s="6"/>
    </row>
    <row r="205" spans="18:23" x14ac:dyDescent="0.2">
      <c r="R205" s="22"/>
      <c r="U205" s="22"/>
      <c r="W205" s="6"/>
    </row>
    <row r="206" spans="18:23" x14ac:dyDescent="0.2">
      <c r="R206" s="22"/>
      <c r="U206" s="22"/>
      <c r="W206" s="6"/>
    </row>
    <row r="207" spans="18:23" x14ac:dyDescent="0.2">
      <c r="R207" s="22"/>
      <c r="U207" s="22"/>
      <c r="W207" s="6"/>
    </row>
    <row r="208" spans="18:23" x14ac:dyDescent="0.2">
      <c r="R208" s="22"/>
      <c r="U208" s="22"/>
      <c r="W208" s="6"/>
    </row>
    <row r="209" spans="18:23" x14ac:dyDescent="0.2">
      <c r="R209" s="22"/>
      <c r="U209" s="22"/>
      <c r="W209" s="6"/>
    </row>
    <row r="210" spans="18:23" x14ac:dyDescent="0.2">
      <c r="R210" s="22"/>
      <c r="U210" s="22"/>
      <c r="W210" s="6"/>
    </row>
    <row r="211" spans="18:23" x14ac:dyDescent="0.2">
      <c r="R211" s="22"/>
      <c r="U211" s="22"/>
      <c r="W211" s="6"/>
    </row>
    <row r="212" spans="18:23" x14ac:dyDescent="0.2">
      <c r="R212" s="22"/>
      <c r="U212" s="22"/>
      <c r="W212" s="6"/>
    </row>
    <row r="213" spans="18:23" x14ac:dyDescent="0.2">
      <c r="R213" s="22"/>
      <c r="U213" s="22"/>
      <c r="W213" s="6"/>
    </row>
    <row r="214" spans="18:23" x14ac:dyDescent="0.2">
      <c r="R214" s="22"/>
      <c r="U214" s="22"/>
      <c r="W214" s="6"/>
    </row>
    <row r="215" spans="18:23" x14ac:dyDescent="0.2">
      <c r="R215" s="22"/>
      <c r="U215" s="22"/>
      <c r="W215" s="6"/>
    </row>
    <row r="216" spans="18:23" x14ac:dyDescent="0.2">
      <c r="R216" s="22"/>
      <c r="U216" s="22"/>
      <c r="W216" s="6"/>
    </row>
    <row r="217" spans="18:23" x14ac:dyDescent="0.2">
      <c r="R217" s="22"/>
      <c r="U217" s="22"/>
      <c r="W217" s="6"/>
    </row>
    <row r="218" spans="18:23" x14ac:dyDescent="0.2">
      <c r="R218" s="22"/>
      <c r="U218" s="22"/>
      <c r="W218" s="6"/>
    </row>
    <row r="219" spans="18:23" x14ac:dyDescent="0.2">
      <c r="R219" s="22"/>
      <c r="U219" s="22"/>
      <c r="W219" s="6"/>
    </row>
    <row r="220" spans="18:23" x14ac:dyDescent="0.2">
      <c r="R220" s="22"/>
      <c r="U220" s="22"/>
      <c r="W220" s="6"/>
    </row>
    <row r="221" spans="18:23" x14ac:dyDescent="0.2">
      <c r="R221" s="22"/>
      <c r="U221" s="22"/>
      <c r="W221" s="6"/>
    </row>
    <row r="222" spans="18:23" x14ac:dyDescent="0.2">
      <c r="R222" s="22"/>
      <c r="U222" s="22"/>
      <c r="W222" s="6"/>
    </row>
    <row r="223" spans="18:23" x14ac:dyDescent="0.2">
      <c r="R223" s="22"/>
      <c r="U223" s="22"/>
      <c r="W223" s="6"/>
    </row>
    <row r="224" spans="18:23" x14ac:dyDescent="0.2">
      <c r="R224" s="22"/>
      <c r="U224" s="22"/>
      <c r="W224" s="6"/>
    </row>
    <row r="225" spans="18:23" x14ac:dyDescent="0.2">
      <c r="R225" s="22"/>
      <c r="U225" s="22"/>
      <c r="W225" s="6"/>
    </row>
    <row r="226" spans="18:23" x14ac:dyDescent="0.2">
      <c r="R226" s="22"/>
      <c r="U226" s="22"/>
      <c r="W226" s="6"/>
    </row>
    <row r="227" spans="18:23" x14ac:dyDescent="0.2">
      <c r="R227" s="22"/>
      <c r="U227" s="22"/>
      <c r="W227" s="6"/>
    </row>
    <row r="228" spans="18:23" x14ac:dyDescent="0.2">
      <c r="R228" s="22"/>
      <c r="U228" s="22"/>
      <c r="W228" s="6"/>
    </row>
    <row r="229" spans="18:23" x14ac:dyDescent="0.2">
      <c r="R229" s="22"/>
      <c r="U229" s="22"/>
      <c r="W229" s="6"/>
    </row>
    <row r="230" spans="18:23" x14ac:dyDescent="0.2">
      <c r="R230" s="22"/>
      <c r="U230" s="22"/>
      <c r="W230" s="6"/>
    </row>
    <row r="231" spans="18:23" x14ac:dyDescent="0.2">
      <c r="R231" s="22"/>
      <c r="U231" s="22"/>
      <c r="W231" s="6"/>
    </row>
    <row r="232" spans="18:23" x14ac:dyDescent="0.2">
      <c r="R232" s="22"/>
      <c r="U232" s="22"/>
      <c r="W232" s="6"/>
    </row>
    <row r="233" spans="18:23" x14ac:dyDescent="0.2">
      <c r="R233" s="22"/>
      <c r="U233" s="22"/>
      <c r="W233" s="6"/>
    </row>
    <row r="234" spans="18:23" x14ac:dyDescent="0.2">
      <c r="R234" s="22"/>
      <c r="U234" s="22"/>
      <c r="W234" s="6"/>
    </row>
    <row r="235" spans="18:23" x14ac:dyDescent="0.2">
      <c r="R235" s="22"/>
      <c r="U235" s="22"/>
      <c r="W235" s="6"/>
    </row>
    <row r="236" spans="18:23" x14ac:dyDescent="0.2">
      <c r="R236" s="22"/>
      <c r="U236" s="22"/>
      <c r="W236" s="6"/>
    </row>
    <row r="237" spans="18:23" x14ac:dyDescent="0.2">
      <c r="R237" s="22"/>
      <c r="U237" s="22"/>
      <c r="W237" s="6"/>
    </row>
    <row r="238" spans="18:23" x14ac:dyDescent="0.2">
      <c r="R238" s="22"/>
      <c r="U238" s="22"/>
      <c r="W238" s="6"/>
    </row>
    <row r="239" spans="18:23" x14ac:dyDescent="0.2">
      <c r="R239" s="22"/>
      <c r="U239" s="22"/>
      <c r="W239" s="6"/>
    </row>
    <row r="240" spans="18:23" x14ac:dyDescent="0.2">
      <c r="R240" s="22"/>
      <c r="U240" s="22"/>
      <c r="W240" s="6"/>
    </row>
    <row r="241" spans="18:23" x14ac:dyDescent="0.2">
      <c r="R241" s="22"/>
      <c r="U241" s="22"/>
      <c r="W241" s="6"/>
    </row>
    <row r="242" spans="18:23" x14ac:dyDescent="0.2">
      <c r="R242" s="22"/>
      <c r="U242" s="22"/>
      <c r="W242" s="6"/>
    </row>
    <row r="243" spans="18:23" x14ac:dyDescent="0.2">
      <c r="R243" s="22"/>
      <c r="U243" s="22"/>
      <c r="W243" s="6"/>
    </row>
    <row r="244" spans="18:23" x14ac:dyDescent="0.2">
      <c r="R244" s="22"/>
      <c r="U244" s="22"/>
      <c r="W244" s="6"/>
    </row>
    <row r="245" spans="18:23" x14ac:dyDescent="0.2">
      <c r="R245" s="22"/>
      <c r="U245" s="22"/>
      <c r="W245" s="6"/>
    </row>
    <row r="246" spans="18:23" x14ac:dyDescent="0.2">
      <c r="R246" s="22"/>
      <c r="U246" s="22"/>
      <c r="W246" s="6"/>
    </row>
    <row r="247" spans="18:23" x14ac:dyDescent="0.2">
      <c r="R247" s="22"/>
      <c r="U247" s="22"/>
      <c r="W247" s="6"/>
    </row>
    <row r="248" spans="18:23" x14ac:dyDescent="0.2">
      <c r="R248" s="22"/>
      <c r="U248" s="22"/>
      <c r="W248" s="6"/>
    </row>
    <row r="249" spans="18:23" x14ac:dyDescent="0.2">
      <c r="R249" s="22"/>
      <c r="U249" s="22"/>
      <c r="W249" s="6"/>
    </row>
    <row r="250" spans="18:23" x14ac:dyDescent="0.2">
      <c r="R250" s="22"/>
      <c r="U250" s="22"/>
      <c r="W250" s="6"/>
    </row>
    <row r="251" spans="18:23" x14ac:dyDescent="0.2">
      <c r="R251" s="22"/>
      <c r="U251" s="22"/>
      <c r="W251" s="6"/>
    </row>
    <row r="252" spans="18:23" x14ac:dyDescent="0.2">
      <c r="R252" s="22"/>
      <c r="U252" s="22"/>
      <c r="W252" s="6"/>
    </row>
    <row r="253" spans="18:23" x14ac:dyDescent="0.2">
      <c r="R253" s="22"/>
      <c r="U253" s="22"/>
      <c r="W253" s="6"/>
    </row>
    <row r="254" spans="18:23" x14ac:dyDescent="0.2">
      <c r="R254" s="22"/>
      <c r="U254" s="22"/>
      <c r="W254" s="6"/>
    </row>
    <row r="255" spans="18:23" x14ac:dyDescent="0.2">
      <c r="R255" s="22"/>
      <c r="U255" s="22"/>
      <c r="W255" s="6"/>
    </row>
    <row r="256" spans="18:23" x14ac:dyDescent="0.2">
      <c r="R256" s="22"/>
      <c r="U256" s="22"/>
      <c r="W256" s="6"/>
    </row>
    <row r="257" spans="18:23" x14ac:dyDescent="0.2">
      <c r="R257" s="22"/>
      <c r="U257" s="22"/>
      <c r="W257" s="6"/>
    </row>
    <row r="258" spans="18:23" x14ac:dyDescent="0.2">
      <c r="R258" s="22"/>
      <c r="U258" s="22"/>
      <c r="W258" s="6"/>
    </row>
    <row r="259" spans="18:23" x14ac:dyDescent="0.2">
      <c r="R259" s="22"/>
      <c r="U259" s="22"/>
      <c r="W259" s="6"/>
    </row>
    <row r="260" spans="18:23" x14ac:dyDescent="0.2">
      <c r="R260" s="22"/>
      <c r="U260" s="22"/>
      <c r="W260" s="6"/>
    </row>
    <row r="261" spans="18:23" x14ac:dyDescent="0.2">
      <c r="R261" s="22"/>
      <c r="U261" s="22"/>
      <c r="W261" s="6"/>
    </row>
    <row r="262" spans="18:23" x14ac:dyDescent="0.2">
      <c r="R262" s="22"/>
      <c r="U262" s="22"/>
      <c r="W262" s="6"/>
    </row>
    <row r="263" spans="18:23" x14ac:dyDescent="0.2">
      <c r="R263" s="22"/>
      <c r="U263" s="22"/>
      <c r="W263" s="6"/>
    </row>
    <row r="264" spans="18:23" x14ac:dyDescent="0.2">
      <c r="R264" s="22"/>
      <c r="U264" s="22"/>
      <c r="W264" s="6"/>
    </row>
    <row r="265" spans="18:23" x14ac:dyDescent="0.2">
      <c r="R265" s="22"/>
      <c r="U265" s="22"/>
      <c r="W265" s="6"/>
    </row>
    <row r="266" spans="18:23" x14ac:dyDescent="0.2">
      <c r="R266" s="22"/>
      <c r="U266" s="22"/>
      <c r="W266" s="6"/>
    </row>
    <row r="267" spans="18:23" x14ac:dyDescent="0.2">
      <c r="R267" s="22"/>
      <c r="U267" s="22"/>
      <c r="W267" s="6"/>
    </row>
    <row r="268" spans="18:23" x14ac:dyDescent="0.2">
      <c r="R268" s="22"/>
      <c r="U268" s="22"/>
      <c r="W268" s="6"/>
    </row>
    <row r="269" spans="18:23" x14ac:dyDescent="0.2">
      <c r="R269" s="22"/>
      <c r="U269" s="22"/>
      <c r="W269" s="6"/>
    </row>
    <row r="270" spans="18:23" x14ac:dyDescent="0.2">
      <c r="R270" s="22"/>
      <c r="U270" s="22"/>
      <c r="W270" s="6"/>
    </row>
    <row r="271" spans="18:23" x14ac:dyDescent="0.2">
      <c r="R271" s="22"/>
      <c r="U271" s="22"/>
      <c r="W271" s="6"/>
    </row>
    <row r="272" spans="18:23" x14ac:dyDescent="0.2">
      <c r="R272" s="22"/>
      <c r="U272" s="22"/>
      <c r="W272" s="6"/>
    </row>
    <row r="273" spans="18:23" x14ac:dyDescent="0.2">
      <c r="R273" s="22"/>
      <c r="U273" s="22"/>
      <c r="W273" s="6"/>
    </row>
    <row r="274" spans="18:23" x14ac:dyDescent="0.2">
      <c r="R274" s="22"/>
      <c r="U274" s="22"/>
      <c r="W274" s="6"/>
    </row>
    <row r="275" spans="18:23" x14ac:dyDescent="0.2">
      <c r="R275" s="22"/>
      <c r="U275" s="22"/>
      <c r="W275" s="6"/>
    </row>
    <row r="276" spans="18:23" x14ac:dyDescent="0.2">
      <c r="R276" s="22"/>
      <c r="U276" s="22"/>
      <c r="W276" s="6"/>
    </row>
    <row r="277" spans="18:23" x14ac:dyDescent="0.2">
      <c r="R277" s="22"/>
      <c r="U277" s="22"/>
      <c r="W277" s="6"/>
    </row>
    <row r="278" spans="18:23" x14ac:dyDescent="0.2">
      <c r="R278" s="22"/>
      <c r="U278" s="22"/>
      <c r="W278" s="6"/>
    </row>
    <row r="279" spans="18:23" x14ac:dyDescent="0.2">
      <c r="R279" s="22"/>
      <c r="U279" s="22"/>
      <c r="W279" s="6"/>
    </row>
    <row r="280" spans="18:23" x14ac:dyDescent="0.2">
      <c r="R280" s="22"/>
      <c r="U280" s="22"/>
      <c r="W280" s="6"/>
    </row>
    <row r="281" spans="18:23" x14ac:dyDescent="0.2">
      <c r="R281" s="22"/>
      <c r="U281" s="22"/>
      <c r="W281" s="6"/>
    </row>
    <row r="282" spans="18:23" x14ac:dyDescent="0.2">
      <c r="R282" s="22"/>
      <c r="U282" s="22"/>
      <c r="W282" s="6"/>
    </row>
    <row r="283" spans="18:23" x14ac:dyDescent="0.2">
      <c r="R283" s="22"/>
      <c r="U283" s="22"/>
      <c r="W283" s="6"/>
    </row>
    <row r="284" spans="18:23" x14ac:dyDescent="0.2">
      <c r="R284" s="22"/>
      <c r="U284" s="22"/>
      <c r="W284" s="6"/>
    </row>
    <row r="285" spans="18:23" x14ac:dyDescent="0.2">
      <c r="R285" s="22"/>
      <c r="U285" s="22"/>
      <c r="W285" s="6"/>
    </row>
    <row r="286" spans="18:23" x14ac:dyDescent="0.2">
      <c r="R286" s="22"/>
      <c r="U286" s="22"/>
      <c r="W286" s="6"/>
    </row>
    <row r="287" spans="18:23" x14ac:dyDescent="0.2">
      <c r="R287" s="22"/>
      <c r="U287" s="22"/>
      <c r="W287" s="6"/>
    </row>
    <row r="288" spans="18:23" x14ac:dyDescent="0.2">
      <c r="R288" s="22"/>
      <c r="U288" s="22"/>
      <c r="W288" s="6"/>
    </row>
    <row r="289" spans="6:23" x14ac:dyDescent="0.2">
      <c r="R289" s="22"/>
      <c r="U289" s="22"/>
      <c r="W289" s="6"/>
    </row>
    <row r="290" spans="6:23" x14ac:dyDescent="0.2">
      <c r="R290" s="22"/>
      <c r="U290" s="22"/>
      <c r="W290" s="6"/>
    </row>
    <row r="291" spans="6:23" x14ac:dyDescent="0.2">
      <c r="R291" s="22"/>
      <c r="U291" s="22"/>
      <c r="W291" s="6"/>
    </row>
    <row r="292" spans="6:23" x14ac:dyDescent="0.2">
      <c r="R292" s="22"/>
      <c r="U292" s="22"/>
      <c r="W292" s="6"/>
    </row>
    <row r="293" spans="6:23" x14ac:dyDescent="0.2">
      <c r="R293" s="22"/>
      <c r="U293" s="22"/>
      <c r="W293" s="6"/>
    </row>
    <row r="294" spans="6:23" x14ac:dyDescent="0.2">
      <c r="R294" s="22"/>
      <c r="U294" s="22"/>
      <c r="W294" s="6"/>
    </row>
    <row r="295" spans="6:23" x14ac:dyDescent="0.2">
      <c r="R295" s="22"/>
      <c r="U295" s="22"/>
      <c r="W295" s="6"/>
    </row>
    <row r="296" spans="6:23" x14ac:dyDescent="0.2">
      <c r="R296" s="22"/>
      <c r="U296" s="22"/>
      <c r="W296" s="6"/>
    </row>
    <row r="297" spans="6:23" x14ac:dyDescent="0.2">
      <c r="Q297" s="6" t="s">
        <v>50</v>
      </c>
    </row>
    <row r="299" spans="6:23" x14ac:dyDescent="0.2">
      <c r="F299" s="166"/>
    </row>
  </sheetData>
  <autoFilter ref="I1:I299"/>
  <mergeCells count="9">
    <mergeCell ref="A2:U2"/>
    <mergeCell ref="Q3:T3"/>
    <mergeCell ref="A77:D77"/>
    <mergeCell ref="A73:D73"/>
    <mergeCell ref="K4:T4"/>
    <mergeCell ref="K5:T5"/>
    <mergeCell ref="K6:T6"/>
    <mergeCell ref="K7:T7"/>
    <mergeCell ref="K8:T8"/>
  </mergeCells>
  <phoneticPr fontId="33" type="noConversion"/>
  <printOptions horizontalCentered="1" verticalCentered="1"/>
  <pageMargins left="0.7" right="0.7" top="0.75" bottom="0.75" header="0.3" footer="0.3"/>
  <pageSetup scale="1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8F80F15-1933-4E7A-9C50-2317DB162FB6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BASE ESTIMATE</vt:lpstr>
      <vt:lpstr>'BASE ESTIMATE'!Print_Area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kanatron sales</cp:lastModifiedBy>
  <cp:lastPrinted>2022-12-07T12:25:09Z</cp:lastPrinted>
  <dcterms:created xsi:type="dcterms:W3CDTF">2004-05-05T14:08:18Z</dcterms:created>
  <dcterms:modified xsi:type="dcterms:W3CDTF">2025-06-23T18:49:25Z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{88F80F15-1933-4E7A-9C50-2317DB162FB6}</vt:lpwstr>
  </property>
</Properties>
</file>